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_Prace\03_Systemy\00_Non-GMO system\1_2020 - Standard - FINAL 3.12.2020 k vydání\Standard EN v_2.0-final\1_Verze EN k 1.1.2021-zamcene prliohy\"/>
    </mc:Choice>
  </mc:AlternateContent>
  <xr:revisionPtr revIDLastSave="0" documentId="13_ncr:1_{97456420-01D7-4B36-AB0E-0FABCF24F0F9}" xr6:coauthVersionLast="45" xr6:coauthVersionMax="45" xr10:uidLastSave="{00000000-0000-0000-0000-000000000000}"/>
  <bookViews>
    <workbookView xWindow="13845" yWindow="135" windowWidth="14880" windowHeight="15180" tabRatio="634" xr2:uid="{00000000-000D-0000-FFFF-FFFF00000000}"/>
  </bookViews>
  <sheets>
    <sheet name="A1 feed production and trade" sheetId="2" r:id="rId1"/>
    <sheet name="A2 agriculture, animal prod" sheetId="7" r:id="rId2"/>
    <sheet name="A3-logistics-transport, storage" sheetId="5" r:id="rId3"/>
    <sheet name="A4 - processing, treatment" sheetId="6" r:id="rId4"/>
  </sheets>
  <definedNames>
    <definedName name="_xlnm.Print_Area" localSheetId="0">'A1 feed production and trade'!$A$1:$L$52</definedName>
    <definedName name="_xlnm.Print_Area" localSheetId="1">'A2 agriculture, animal prod'!$A$1:$L$58</definedName>
    <definedName name="_xlnm.Print_Area" localSheetId="2">'A3-logistics-transport, storage'!$A$1:$L$50</definedName>
    <definedName name="_xlnm.Print_Area" localSheetId="3">'A4 - processing, treatment'!$A$1:$L$49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6" l="1"/>
  <c r="P17" i="6" s="1"/>
  <c r="O17" i="6"/>
  <c r="Q17" i="6"/>
  <c r="S17" i="6" s="1"/>
  <c r="R17" i="6"/>
  <c r="N18" i="6"/>
  <c r="O18" i="6"/>
  <c r="P18" i="6"/>
  <c r="Q18" i="6"/>
  <c r="R18" i="6"/>
  <c r="S18" i="6"/>
  <c r="N19" i="6"/>
  <c r="P19" i="6" s="1"/>
  <c r="O19" i="6"/>
  <c r="Q19" i="6"/>
  <c r="S19" i="6" s="1"/>
  <c r="R19" i="6"/>
  <c r="N20" i="6"/>
  <c r="O20" i="6"/>
  <c r="P20" i="6"/>
  <c r="Q20" i="6"/>
  <c r="S20" i="6" s="1"/>
  <c r="R20" i="6"/>
  <c r="N21" i="6"/>
  <c r="P21" i="6" s="1"/>
  <c r="O21" i="6"/>
  <c r="Q21" i="6"/>
  <c r="S21" i="6" s="1"/>
  <c r="R21" i="6"/>
  <c r="N22" i="6"/>
  <c r="O22" i="6"/>
  <c r="P22" i="6"/>
  <c r="Q22" i="6"/>
  <c r="R22" i="6"/>
  <c r="S22" i="6"/>
  <c r="N23" i="6"/>
  <c r="P23" i="6" s="1"/>
  <c r="O23" i="6"/>
  <c r="Q23" i="6"/>
  <c r="S23" i="6" s="1"/>
  <c r="R23" i="6"/>
  <c r="N24" i="6"/>
  <c r="O24" i="6"/>
  <c r="P24" i="6"/>
  <c r="Q24" i="6"/>
  <c r="R24" i="6"/>
  <c r="S24" i="6"/>
  <c r="N25" i="6"/>
  <c r="P25" i="6" s="1"/>
  <c r="O25" i="6"/>
  <c r="Q25" i="6"/>
  <c r="S25" i="6" s="1"/>
  <c r="R25" i="6"/>
  <c r="N26" i="6"/>
  <c r="P26" i="6" s="1"/>
  <c r="O26" i="6"/>
  <c r="Q26" i="6"/>
  <c r="S26" i="6" s="1"/>
  <c r="R26" i="6"/>
  <c r="N27" i="6"/>
  <c r="P27" i="6" s="1"/>
  <c r="O27" i="6"/>
  <c r="Q27" i="6"/>
  <c r="S27" i="6" s="1"/>
  <c r="R27" i="6"/>
  <c r="N28" i="6"/>
  <c r="O28" i="6"/>
  <c r="P28" i="6"/>
  <c r="Q28" i="6"/>
  <c r="R28" i="6"/>
  <c r="S28" i="6"/>
  <c r="N29" i="6"/>
  <c r="P29" i="6" s="1"/>
  <c r="O29" i="6"/>
  <c r="Q29" i="6"/>
  <c r="S29" i="6" s="1"/>
  <c r="R29" i="6"/>
  <c r="N30" i="6"/>
  <c r="P30" i="6" s="1"/>
  <c r="O30" i="6"/>
  <c r="Q30" i="6"/>
  <c r="S30" i="6" s="1"/>
  <c r="R30" i="6"/>
  <c r="N31" i="6"/>
  <c r="P31" i="6" s="1"/>
  <c r="O31" i="6"/>
  <c r="Q31" i="6"/>
  <c r="S31" i="6" s="1"/>
  <c r="R31" i="6"/>
  <c r="N32" i="6"/>
  <c r="O32" i="6"/>
  <c r="P32" i="6"/>
  <c r="Q32" i="6"/>
  <c r="R32" i="6"/>
  <c r="S32" i="6"/>
  <c r="N33" i="6"/>
  <c r="P33" i="6" s="1"/>
  <c r="O33" i="6"/>
  <c r="Q33" i="6"/>
  <c r="S33" i="6" s="1"/>
  <c r="R33" i="6"/>
  <c r="R36" i="6"/>
  <c r="Q36" i="6"/>
  <c r="S36" i="6" s="1"/>
  <c r="O36" i="6"/>
  <c r="N36" i="6"/>
  <c r="P36" i="6" s="1"/>
  <c r="R35" i="6"/>
  <c r="Q35" i="6"/>
  <c r="S35" i="6" s="1"/>
  <c r="O35" i="6"/>
  <c r="N35" i="6"/>
  <c r="P35" i="6" s="1"/>
  <c r="N32" i="5"/>
  <c r="O32" i="5"/>
  <c r="P32" i="5"/>
  <c r="Q32" i="5"/>
  <c r="S32" i="5" s="1"/>
  <c r="R32" i="5"/>
  <c r="N33" i="5"/>
  <c r="O33" i="5"/>
  <c r="P33" i="5"/>
  <c r="Q33" i="5"/>
  <c r="R33" i="5"/>
  <c r="S33" i="5"/>
  <c r="R36" i="5"/>
  <c r="Q36" i="5"/>
  <c r="S36" i="5" s="1"/>
  <c r="P36" i="5"/>
  <c r="O36" i="5"/>
  <c r="N36" i="5"/>
  <c r="R35" i="5"/>
  <c r="Q35" i="5"/>
  <c r="S35" i="5" s="1"/>
  <c r="O35" i="5"/>
  <c r="N35" i="5"/>
  <c r="P35" i="5" s="1"/>
  <c r="N20" i="5"/>
  <c r="P20" i="5" s="1"/>
  <c r="O20" i="5"/>
  <c r="Q20" i="5"/>
  <c r="S20" i="5" s="1"/>
  <c r="R20" i="5"/>
  <c r="D48" i="7"/>
  <c r="N18" i="7"/>
  <c r="P18" i="7" s="1"/>
  <c r="O18" i="7"/>
  <c r="Q18" i="7"/>
  <c r="S18" i="7" s="1"/>
  <c r="R18" i="7"/>
  <c r="N19" i="7"/>
  <c r="O19" i="7"/>
  <c r="P19" i="7"/>
  <c r="Q19" i="7"/>
  <c r="R19" i="7"/>
  <c r="S19" i="7"/>
  <c r="N20" i="7"/>
  <c r="P20" i="7" s="1"/>
  <c r="O20" i="7"/>
  <c r="Q20" i="7"/>
  <c r="S20" i="7" s="1"/>
  <c r="R20" i="7"/>
  <c r="N21" i="7"/>
  <c r="O21" i="7"/>
  <c r="P21" i="7"/>
  <c r="Q21" i="7"/>
  <c r="R21" i="7"/>
  <c r="S21" i="7"/>
  <c r="N22" i="7"/>
  <c r="P22" i="7" s="1"/>
  <c r="O22" i="7"/>
  <c r="Q22" i="7"/>
  <c r="S22" i="7" s="1"/>
  <c r="R22" i="7"/>
  <c r="N23" i="7"/>
  <c r="O23" i="7"/>
  <c r="P23" i="7"/>
  <c r="Q23" i="7"/>
  <c r="R23" i="7"/>
  <c r="S23" i="7"/>
  <c r="N24" i="7"/>
  <c r="P24" i="7" s="1"/>
  <c r="O24" i="7"/>
  <c r="Q24" i="7"/>
  <c r="S24" i="7" s="1"/>
  <c r="R24" i="7"/>
  <c r="N25" i="7"/>
  <c r="O25" i="7"/>
  <c r="P25" i="7"/>
  <c r="Q25" i="7"/>
  <c r="R25" i="7"/>
  <c r="S25" i="7"/>
  <c r="N26" i="7"/>
  <c r="P26" i="7" s="1"/>
  <c r="O26" i="7"/>
  <c r="Q26" i="7"/>
  <c r="S26" i="7" s="1"/>
  <c r="R26" i="7"/>
  <c r="N27" i="7"/>
  <c r="O27" i="7"/>
  <c r="P27" i="7"/>
  <c r="Q27" i="7"/>
  <c r="R27" i="7"/>
  <c r="S27" i="7"/>
  <c r="N28" i="7"/>
  <c r="P28" i="7" s="1"/>
  <c r="O28" i="7"/>
  <c r="Q28" i="7"/>
  <c r="S28" i="7" s="1"/>
  <c r="R28" i="7"/>
  <c r="N29" i="7"/>
  <c r="O29" i="7"/>
  <c r="P29" i="7"/>
  <c r="Q29" i="7"/>
  <c r="R29" i="7"/>
  <c r="S29" i="7"/>
  <c r="N30" i="7"/>
  <c r="P30" i="7" s="1"/>
  <c r="O30" i="7"/>
  <c r="Q30" i="7"/>
  <c r="S30" i="7" s="1"/>
  <c r="R30" i="7"/>
  <c r="N31" i="7"/>
  <c r="O31" i="7"/>
  <c r="P31" i="7"/>
  <c r="Q31" i="7"/>
  <c r="S31" i="7" s="1"/>
  <c r="R31" i="7"/>
  <c r="N32" i="7"/>
  <c r="P32" i="7" s="1"/>
  <c r="O32" i="7"/>
  <c r="Q32" i="7"/>
  <c r="S32" i="7" s="1"/>
  <c r="R32" i="7"/>
  <c r="N33" i="7"/>
  <c r="O33" i="7"/>
  <c r="P33" i="7"/>
  <c r="Q33" i="7"/>
  <c r="R33" i="7"/>
  <c r="S33" i="7"/>
  <c r="N34" i="7"/>
  <c r="P34" i="7" s="1"/>
  <c r="O34" i="7"/>
  <c r="Q34" i="7"/>
  <c r="S34" i="7" s="1"/>
  <c r="R34" i="7"/>
  <c r="N35" i="7"/>
  <c r="O35" i="7"/>
  <c r="P35" i="7"/>
  <c r="Q35" i="7"/>
  <c r="R35" i="7"/>
  <c r="S35" i="7"/>
  <c r="N36" i="7"/>
  <c r="P36" i="7" s="1"/>
  <c r="O36" i="7"/>
  <c r="Q36" i="7"/>
  <c r="S36" i="7" s="1"/>
  <c r="R36" i="7"/>
  <c r="N37" i="7"/>
  <c r="O37" i="7"/>
  <c r="P37" i="7"/>
  <c r="Q37" i="7"/>
  <c r="R37" i="7"/>
  <c r="S37" i="7"/>
  <c r="N38" i="7"/>
  <c r="P38" i="7" s="1"/>
  <c r="O38" i="7"/>
  <c r="Q38" i="7"/>
  <c r="S38" i="7" s="1"/>
  <c r="R38" i="7"/>
  <c r="N39" i="7"/>
  <c r="O39" i="7"/>
  <c r="P39" i="7"/>
  <c r="Q39" i="7"/>
  <c r="R39" i="7"/>
  <c r="S39" i="7"/>
  <c r="N40" i="7"/>
  <c r="P40" i="7" s="1"/>
  <c r="O40" i="7"/>
  <c r="Q40" i="7"/>
  <c r="S40" i="7" s="1"/>
  <c r="R40" i="7"/>
  <c r="N41" i="7"/>
  <c r="O41" i="7"/>
  <c r="P41" i="7"/>
  <c r="Q41" i="7"/>
  <c r="R41" i="7"/>
  <c r="S41" i="7"/>
  <c r="N43" i="7"/>
  <c r="O43" i="7"/>
  <c r="P43" i="7"/>
  <c r="Q43" i="7"/>
  <c r="R43" i="7"/>
  <c r="S43" i="7"/>
  <c r="N44" i="7"/>
  <c r="P44" i="7" s="1"/>
  <c r="O44" i="7"/>
  <c r="Q44" i="7"/>
  <c r="S44" i="7" s="1"/>
  <c r="R44" i="7"/>
  <c r="N45" i="7"/>
  <c r="O45" i="7"/>
  <c r="P45" i="7"/>
  <c r="Q45" i="7"/>
  <c r="R45" i="7"/>
  <c r="S45" i="7"/>
  <c r="R17" i="7"/>
  <c r="Q17" i="7"/>
  <c r="S17" i="7" s="1"/>
  <c r="P17" i="7"/>
  <c r="O17" i="7"/>
  <c r="N17" i="7"/>
  <c r="P16" i="7"/>
  <c r="N16" i="7"/>
  <c r="N47" i="7" s="1"/>
  <c r="O16" i="7"/>
  <c r="D52" i="7"/>
  <c r="D51" i="7"/>
  <c r="D50" i="7"/>
  <c r="D49" i="7"/>
  <c r="D46" i="2"/>
  <c r="D45" i="2"/>
  <c r="D44" i="2"/>
  <c r="D43" i="2"/>
  <c r="D42" i="2"/>
  <c r="P41" i="2"/>
  <c r="O38" i="6" l="1"/>
  <c r="P38" i="6"/>
  <c r="N38" i="6"/>
  <c r="R38" i="6"/>
  <c r="S38" i="6"/>
  <c r="Q38" i="6"/>
  <c r="R47" i="7"/>
  <c r="O47" i="7"/>
  <c r="Q47" i="7"/>
  <c r="N23" i="2" l="1"/>
  <c r="P23" i="2" s="1"/>
  <c r="O23" i="2"/>
  <c r="Q23" i="2"/>
  <c r="S23" i="2" s="1"/>
  <c r="R23" i="2"/>
  <c r="N20" i="2"/>
  <c r="O20" i="2"/>
  <c r="P20" i="2"/>
  <c r="Q20" i="2"/>
  <c r="S20" i="2" s="1"/>
  <c r="R20" i="2"/>
  <c r="N24" i="2"/>
  <c r="P24" i="2" s="1"/>
  <c r="O24" i="2"/>
  <c r="Q24" i="2"/>
  <c r="S24" i="2" s="1"/>
  <c r="R24" i="2"/>
  <c r="N25" i="2"/>
  <c r="P25" i="2" s="1"/>
  <c r="O25" i="2"/>
  <c r="Q25" i="2"/>
  <c r="S25" i="2" s="1"/>
  <c r="R25" i="2"/>
  <c r="N26" i="2"/>
  <c r="P26" i="2" s="1"/>
  <c r="O26" i="2"/>
  <c r="Q26" i="2"/>
  <c r="S26" i="2" s="1"/>
  <c r="R26" i="2"/>
  <c r="N27" i="2"/>
  <c r="P27" i="2" s="1"/>
  <c r="O27" i="2"/>
  <c r="Q27" i="2"/>
  <c r="S27" i="2" s="1"/>
  <c r="R27" i="2"/>
  <c r="N28" i="2"/>
  <c r="P28" i="2" s="1"/>
  <c r="O28" i="2"/>
  <c r="Q28" i="2"/>
  <c r="S28" i="2" s="1"/>
  <c r="R28" i="2"/>
  <c r="N29" i="2"/>
  <c r="P29" i="2" s="1"/>
  <c r="O29" i="2"/>
  <c r="Q29" i="2"/>
  <c r="S29" i="2" s="1"/>
  <c r="R29" i="2"/>
  <c r="N30" i="2"/>
  <c r="P30" i="2" s="1"/>
  <c r="O30" i="2"/>
  <c r="Q30" i="2"/>
  <c r="S30" i="2" s="1"/>
  <c r="R30" i="2"/>
  <c r="N31" i="2"/>
  <c r="O31" i="2"/>
  <c r="P31" i="2"/>
  <c r="Q31" i="2"/>
  <c r="S31" i="2" s="1"/>
  <c r="R31" i="2"/>
  <c r="N32" i="2"/>
  <c r="P32" i="2" s="1"/>
  <c r="O32" i="2"/>
  <c r="Q32" i="2"/>
  <c r="S32" i="2" s="1"/>
  <c r="R32" i="2"/>
  <c r="N33" i="2"/>
  <c r="P33" i="2" s="1"/>
  <c r="O33" i="2"/>
  <c r="Q33" i="2"/>
  <c r="S33" i="2" s="1"/>
  <c r="R33" i="2"/>
  <c r="N35" i="2"/>
  <c r="P35" i="2" s="1"/>
  <c r="O35" i="2"/>
  <c r="Q35" i="2"/>
  <c r="S35" i="2" s="1"/>
  <c r="R35" i="2"/>
  <c r="N36" i="2"/>
  <c r="P36" i="2" s="1"/>
  <c r="O36" i="2"/>
  <c r="Q36" i="2"/>
  <c r="S36" i="2" s="1"/>
  <c r="R36" i="2"/>
  <c r="N37" i="2"/>
  <c r="P37" i="2" s="1"/>
  <c r="O37" i="2"/>
  <c r="Q37" i="2"/>
  <c r="R37" i="2"/>
  <c r="S37" i="2"/>
  <c r="N38" i="2"/>
  <c r="P38" i="2"/>
  <c r="O38" i="2"/>
  <c r="Q38" i="2"/>
  <c r="S38" i="2" s="1"/>
  <c r="R38" i="2"/>
  <c r="N39" i="2"/>
  <c r="P39" i="2" s="1"/>
  <c r="O39" i="2"/>
  <c r="Q39" i="2"/>
  <c r="S39" i="2" s="1"/>
  <c r="R39" i="2"/>
  <c r="N16" i="2"/>
  <c r="P16" i="2" s="1"/>
  <c r="O16" i="2"/>
  <c r="Q16" i="2"/>
  <c r="S16" i="2" s="1"/>
  <c r="R16" i="2"/>
  <c r="N17" i="2"/>
  <c r="P17" i="2" s="1"/>
  <c r="O17" i="2"/>
  <c r="Q17" i="2"/>
  <c r="S17" i="2" s="1"/>
  <c r="R17" i="2"/>
  <c r="N18" i="2"/>
  <c r="P18" i="2" s="1"/>
  <c r="O18" i="2"/>
  <c r="Q18" i="2"/>
  <c r="S18" i="2" s="1"/>
  <c r="R18" i="2"/>
  <c r="N19" i="2"/>
  <c r="P19" i="2" s="1"/>
  <c r="O19" i="2"/>
  <c r="Q19" i="2"/>
  <c r="S19" i="2" s="1"/>
  <c r="R19" i="2"/>
  <c r="N21" i="2"/>
  <c r="P21" i="2"/>
  <c r="O21" i="2"/>
  <c r="Q21" i="2"/>
  <c r="S21" i="2" s="1"/>
  <c r="R21" i="2"/>
  <c r="R22" i="2"/>
  <c r="Q22" i="2"/>
  <c r="S22" i="2" s="1"/>
  <c r="O22" i="2"/>
  <c r="N22" i="2"/>
  <c r="P22" i="2" s="1"/>
  <c r="P52" i="7"/>
  <c r="Q16" i="7"/>
  <c r="S16" i="7"/>
  <c r="R16" i="7"/>
  <c r="P50" i="7"/>
  <c r="S47" i="7"/>
  <c r="P42" i="6"/>
  <c r="D43" i="6" s="1"/>
  <c r="P41" i="6"/>
  <c r="R16" i="6"/>
  <c r="Q16" i="6"/>
  <c r="S16" i="6" s="1"/>
  <c r="O16" i="6"/>
  <c r="N16" i="6"/>
  <c r="P42" i="5"/>
  <c r="R16" i="5"/>
  <c r="Q16" i="5"/>
  <c r="S16" i="5"/>
  <c r="O16" i="5"/>
  <c r="P46" i="2"/>
  <c r="P44" i="2"/>
  <c r="N25" i="5"/>
  <c r="P25" i="5" s="1"/>
  <c r="O25" i="5"/>
  <c r="Q25" i="5"/>
  <c r="S25" i="5" s="1"/>
  <c r="R25" i="5"/>
  <c r="N26" i="5"/>
  <c r="P26" i="5" s="1"/>
  <c r="N24" i="5"/>
  <c r="P24" i="5" s="1"/>
  <c r="N23" i="5"/>
  <c r="P23" i="5" s="1"/>
  <c r="N22" i="5"/>
  <c r="P22" i="5" s="1"/>
  <c r="N19" i="5"/>
  <c r="P19" i="5" s="1"/>
  <c r="N18" i="5"/>
  <c r="P18" i="5" s="1"/>
  <c r="N17" i="5"/>
  <c r="P17" i="5" s="1"/>
  <c r="N16" i="5"/>
  <c r="P16" i="5" s="1"/>
  <c r="P44" i="5"/>
  <c r="D43" i="5" s="1"/>
  <c r="D42" i="5"/>
  <c r="D41" i="5"/>
  <c r="D40" i="5"/>
  <c r="D39" i="5"/>
  <c r="D42" i="6"/>
  <c r="D41" i="6"/>
  <c r="D40" i="6"/>
  <c r="D39" i="6"/>
  <c r="R17" i="5"/>
  <c r="R18" i="5"/>
  <c r="R19" i="5"/>
  <c r="R21" i="5"/>
  <c r="R22" i="5"/>
  <c r="R23" i="5"/>
  <c r="R24" i="5"/>
  <c r="R26" i="5"/>
  <c r="R27" i="5"/>
  <c r="R28" i="5"/>
  <c r="R29" i="5"/>
  <c r="R30" i="5"/>
  <c r="R31" i="5"/>
  <c r="Q17" i="5"/>
  <c r="Q18" i="5"/>
  <c r="S18" i="5" s="1"/>
  <c r="Q19" i="5"/>
  <c r="S19" i="5" s="1"/>
  <c r="Q21" i="5"/>
  <c r="S21" i="5" s="1"/>
  <c r="Q22" i="5"/>
  <c r="S22" i="5" s="1"/>
  <c r="Q23" i="5"/>
  <c r="S23" i="5" s="1"/>
  <c r="Q24" i="5"/>
  <c r="S24" i="5" s="1"/>
  <c r="Q26" i="5"/>
  <c r="S26" i="5" s="1"/>
  <c r="Q27" i="5"/>
  <c r="S27" i="5" s="1"/>
  <c r="Q28" i="5"/>
  <c r="S28" i="5" s="1"/>
  <c r="Q29" i="5"/>
  <c r="S29" i="5" s="1"/>
  <c r="Q30" i="5"/>
  <c r="S30" i="5" s="1"/>
  <c r="Q31" i="5"/>
  <c r="S31" i="5" s="1"/>
  <c r="O17" i="5"/>
  <c r="O18" i="5"/>
  <c r="O19" i="5"/>
  <c r="O21" i="5"/>
  <c r="O22" i="5"/>
  <c r="O23" i="5"/>
  <c r="O24" i="5"/>
  <c r="O26" i="5"/>
  <c r="O27" i="5"/>
  <c r="O28" i="5"/>
  <c r="O29" i="5"/>
  <c r="O30" i="5"/>
  <c r="O31" i="5"/>
  <c r="N21" i="5"/>
  <c r="P21" i="5" s="1"/>
  <c r="N27" i="5"/>
  <c r="P27" i="5" s="1"/>
  <c r="N28" i="5"/>
  <c r="P28" i="5" s="1"/>
  <c r="N29" i="5"/>
  <c r="P29" i="5"/>
  <c r="N30" i="5"/>
  <c r="P30" i="5" s="1"/>
  <c r="N31" i="5"/>
  <c r="P31" i="5" s="1"/>
  <c r="P53" i="7"/>
  <c r="D53" i="7" s="1"/>
  <c r="P47" i="7"/>
  <c r="P43" i="6" l="1"/>
  <c r="D44" i="6" s="1"/>
  <c r="P16" i="6"/>
  <c r="D46" i="6"/>
  <c r="P39" i="5"/>
  <c r="D45" i="5" s="1"/>
  <c r="R39" i="5"/>
  <c r="O39" i="5"/>
  <c r="Q39" i="5"/>
  <c r="D46" i="5" s="1"/>
  <c r="N39" i="5"/>
  <c r="P45" i="5"/>
  <c r="D48" i="5" s="1"/>
  <c r="S17" i="5"/>
  <c r="S39" i="5" s="1"/>
  <c r="D56" i="7"/>
  <c r="P55" i="7"/>
  <c r="D57" i="7" s="1"/>
  <c r="D54" i="7"/>
  <c r="D55" i="7"/>
  <c r="P47" i="2"/>
  <c r="D47" i="2" s="1"/>
  <c r="R41" i="2"/>
  <c r="O41" i="2"/>
  <c r="N41" i="2"/>
  <c r="Q41" i="2"/>
  <c r="D49" i="2" s="1"/>
  <c r="S41" i="2"/>
  <c r="D48" i="2"/>
  <c r="D45" i="6" l="1"/>
  <c r="P45" i="6"/>
  <c r="D48" i="6" s="1"/>
  <c r="D47" i="6"/>
  <c r="D44" i="5"/>
  <c r="D47" i="5"/>
  <c r="D50" i="2"/>
  <c r="P49" i="2"/>
  <c r="D51" i="2" s="1"/>
</calcChain>
</file>

<file path=xl/sharedStrings.xml><?xml version="1.0" encoding="utf-8"?>
<sst xmlns="http://schemas.openxmlformats.org/spreadsheetml/2006/main" count="567" uniqueCount="215">
  <si>
    <t>A</t>
  </si>
  <si>
    <t>B</t>
  </si>
  <si>
    <t>C</t>
  </si>
  <si>
    <t>NA</t>
  </si>
  <si>
    <t>KO</t>
  </si>
  <si>
    <t>-</t>
  </si>
  <si>
    <t>7.1.5.</t>
  </si>
  <si>
    <t>7.1.7.</t>
  </si>
  <si>
    <t>7.1.8.</t>
  </si>
  <si>
    <t>7.1.10.</t>
  </si>
  <si>
    <t>7.1.9.</t>
  </si>
  <si>
    <t>7.1.1. + 7.2.1</t>
  </si>
  <si>
    <t>7.1.2</t>
  </si>
  <si>
    <t>7.1.3. + 7.2.2</t>
  </si>
  <si>
    <t>7.2.3.</t>
  </si>
  <si>
    <t>7.1.6.+7.2.4</t>
  </si>
  <si>
    <t>7.2.5.</t>
  </si>
  <si>
    <t>7.2.6.</t>
  </si>
  <si>
    <t>7.2.7.</t>
  </si>
  <si>
    <t>7.2.8.</t>
  </si>
  <si>
    <t>7.2.10.</t>
  </si>
  <si>
    <t>7.1. + 7.2</t>
  </si>
  <si>
    <t>x</t>
  </si>
  <si>
    <t>Hodnocení</t>
  </si>
  <si>
    <t>7.4.8.</t>
  </si>
  <si>
    <t>7.3.3.</t>
  </si>
  <si>
    <t>7.1.6.</t>
  </si>
  <si>
    <t>7.3.4.</t>
  </si>
  <si>
    <t>7.3.5.</t>
  </si>
  <si>
    <t>7.3.6.</t>
  </si>
  <si>
    <t>7.3.7.</t>
  </si>
  <si>
    <t>Suma NA</t>
  </si>
  <si>
    <t>Maximálně</t>
  </si>
  <si>
    <t>Mezisoučet</t>
  </si>
  <si>
    <t>Označení kritéria</t>
  </si>
  <si>
    <t>výpočet 1</t>
  </si>
  <si>
    <t>výpočet 2</t>
  </si>
  <si>
    <t>procenta splnění</t>
  </si>
  <si>
    <t>7.3</t>
  </si>
  <si>
    <t>7.3.1.</t>
  </si>
  <si>
    <t>7.3.2.</t>
  </si>
  <si>
    <t xml:space="preserve">7.3.4.1 </t>
  </si>
  <si>
    <t xml:space="preserve">7.3.4.2 </t>
  </si>
  <si>
    <t>7.3.4.3</t>
  </si>
  <si>
    <t>7.3.4.4</t>
  </si>
  <si>
    <t>7.3.8.</t>
  </si>
  <si>
    <t>7.3.9.</t>
  </si>
  <si>
    <t>7.3.10.</t>
  </si>
  <si>
    <t>7.3.11.</t>
  </si>
  <si>
    <t>7.3.12.</t>
  </si>
  <si>
    <t>7.3.13.</t>
  </si>
  <si>
    <t>7.3.14.</t>
  </si>
  <si>
    <t>7.3.15.</t>
  </si>
  <si>
    <t>7.3.16.</t>
  </si>
  <si>
    <t>7.4</t>
  </si>
  <si>
    <t>legislativa</t>
  </si>
  <si>
    <t>Nápravná opatření (společnost)</t>
  </si>
  <si>
    <t>součet bez neshod</t>
  </si>
  <si>
    <t>suma KO</t>
  </si>
  <si>
    <t>suma riziko</t>
  </si>
  <si>
    <t>Verze: 2</t>
  </si>
  <si>
    <t>7.1.11 + 7.5.4</t>
  </si>
  <si>
    <t>--</t>
  </si>
  <si>
    <t>---</t>
  </si>
  <si>
    <t>7.3.17.1</t>
  </si>
  <si>
    <t>7.3.17.2</t>
  </si>
  <si>
    <t>7.3.17.3</t>
  </si>
  <si>
    <t>7.5.2</t>
  </si>
  <si>
    <t>7.5.3</t>
  </si>
  <si>
    <t>7.5.4</t>
  </si>
  <si>
    <t>7.5.5</t>
  </si>
  <si>
    <t>Standard
"Non-GMO"</t>
  </si>
  <si>
    <t>Feed production control form / feed trade / Mobile compound feed mixers</t>
  </si>
  <si>
    <t>Valid from: 01.01.2021</t>
  </si>
  <si>
    <t>Version: 2</t>
  </si>
  <si>
    <r>
      <rPr>
        <sz val="10"/>
        <color indexed="8"/>
        <rFont val="Calibri"/>
        <family val="2"/>
      </rPr>
      <t>Date of audit</t>
    </r>
  </si>
  <si>
    <r>
      <rPr>
        <sz val="10"/>
        <color indexed="8"/>
        <rFont val="Calibri"/>
        <family val="2"/>
      </rPr>
      <t>Auditor (name)</t>
    </r>
  </si>
  <si>
    <r>
      <rPr>
        <sz val="10"/>
        <color indexed="8"/>
        <rFont val="Calibri"/>
        <family val="2"/>
      </rPr>
      <t>Duration of audit (from-till)</t>
    </r>
  </si>
  <si>
    <t>Certification Body:</t>
  </si>
  <si>
    <r>
      <rPr>
        <sz val="10"/>
        <color indexed="8"/>
        <rFont val="Calibri"/>
        <family val="2"/>
      </rPr>
      <t>Company, address and all contact information</t>
    </r>
  </si>
  <si>
    <r>
      <rPr>
        <sz val="10"/>
        <color indexed="8"/>
        <rFont val="Calibri"/>
        <family val="2"/>
      </rPr>
      <t>Identification number (if available)</t>
    </r>
  </si>
  <si>
    <t>Type of audit (certification/follow-up audit, random inspection)</t>
  </si>
  <si>
    <r>
      <rPr>
        <sz val="10"/>
        <color indexed="8"/>
        <rFont val="Calibri"/>
        <family val="2"/>
      </rPr>
      <t>Scope of "Non-GMO" certification</t>
    </r>
  </si>
  <si>
    <r>
      <rPr>
        <sz val="10"/>
        <color indexed="8"/>
        <rFont val="Calibri"/>
        <family val="2"/>
      </rPr>
      <t>Risk classification (see Description of enterprise)</t>
    </r>
  </si>
  <si>
    <r>
      <rPr>
        <sz val="10"/>
        <color indexed="8"/>
        <rFont val="Calibri"/>
        <family val="2"/>
      </rPr>
      <t>Verified documentation</t>
    </r>
  </si>
  <si>
    <r>
      <rPr>
        <sz val="10"/>
        <color indexed="8"/>
        <rFont val="Calibri"/>
        <family val="2"/>
      </rPr>
      <t>Samples collected during audit</t>
    </r>
  </si>
  <si>
    <t>Yes</t>
  </si>
  <si>
    <t>No</t>
  </si>
  <si>
    <t>No. of standard article</t>
  </si>
  <si>
    <r>
      <rPr>
        <sz val="10"/>
        <color indexed="8"/>
        <rFont val="Calibri"/>
        <family val="2"/>
      </rPr>
      <t>Division of responsibilities/organizational structure</t>
    </r>
  </si>
  <si>
    <r>
      <rPr>
        <sz val="10"/>
        <color indexed="8"/>
        <rFont val="Calibri"/>
        <family val="2"/>
      </rPr>
      <t>Self-inspection/risk analysis</t>
    </r>
  </si>
  <si>
    <r>
      <rPr>
        <sz val="10"/>
        <color indexed="8"/>
        <rFont val="Calibri"/>
        <family val="2"/>
      </rPr>
      <t>Sample collection and analysis plan</t>
    </r>
  </si>
  <si>
    <r>
      <rPr>
        <sz val="10"/>
        <color indexed="8"/>
        <rFont val="Calibri"/>
        <family val="2"/>
      </rPr>
      <t>Worker training</t>
    </r>
  </si>
  <si>
    <r>
      <rPr>
        <sz val="10"/>
        <color indexed="8"/>
        <rFont val="Calibri"/>
        <family val="2"/>
      </rPr>
      <t>Documentation and storage (archiving)</t>
    </r>
  </si>
  <si>
    <r>
      <rPr>
        <sz val="10"/>
        <color indexed="8"/>
        <rFont val="Calibri"/>
        <family val="2"/>
      </rPr>
      <t>Traceability system</t>
    </r>
  </si>
  <si>
    <t>Reference samples</t>
  </si>
  <si>
    <t>Incoming inspection of goods</t>
  </si>
  <si>
    <r>
      <rPr>
        <sz val="10"/>
        <color indexed="8"/>
        <rFont val="Calibri"/>
        <family val="2"/>
      </rPr>
      <t>Separation of goods flows, technically negligible admixtures</t>
    </r>
  </si>
  <si>
    <t>Corrective actions / continuous improvement process</t>
  </si>
  <si>
    <t>Crisis managment</t>
  </si>
  <si>
    <t>Self-inspection system (internal audits)</t>
  </si>
  <si>
    <t>Handling nonconforming products / Positive analysis results</t>
  </si>
  <si>
    <t>Complaint management and product withdrawal</t>
  </si>
  <si>
    <t>Declaration on delivery note, product sheets, labels</t>
  </si>
  <si>
    <t>Own specific requirements for production or trade</t>
  </si>
  <si>
    <r>
      <rPr>
        <sz val="10"/>
        <color indexed="8"/>
        <rFont val="Calibri"/>
        <family val="2"/>
      </rPr>
      <t>Delegation of carriers, external service providers (transport)</t>
    </r>
  </si>
  <si>
    <t>7.5 Specific requirements for Mobile mixer of compound feed (If not relevant mark N/A)</t>
  </si>
  <si>
    <t>Documentation for the Operation of Mobile Mixing Facilities
(Operating rules, Sanitation rules, Machine operation log, production sequence documentation, etc.)</t>
  </si>
  <si>
    <t>Documentation of feed delivery
(Feed mixing protocol  - ingridients, Confirmation of mixing  annex No. 19)</t>
  </si>
  <si>
    <t>Frequency of sampling and analysis, sampling colection</t>
  </si>
  <si>
    <t>Transport of feed or trade in feed</t>
  </si>
  <si>
    <t>Specification of corrective actions</t>
  </si>
  <si>
    <t>Evaluation</t>
  </si>
  <si>
    <t>Risk</t>
  </si>
  <si>
    <r>
      <rPr>
        <b/>
        <sz val="10"/>
        <color indexed="8"/>
        <rFont val="Calibri"/>
        <family val="2"/>
      </rPr>
      <t>Rating, justification</t>
    </r>
  </si>
  <si>
    <r>
      <rPr>
        <b/>
        <sz val="10"/>
        <color indexed="8"/>
        <rFont val="Calibri"/>
        <family val="2"/>
      </rPr>
      <t>Corrective measures</t>
    </r>
  </si>
  <si>
    <r>
      <rPr>
        <b/>
        <sz val="10"/>
        <color indexed="8"/>
        <rFont val="Calibri"/>
        <family val="2"/>
      </rPr>
      <t>Responsibilities, date, current status</t>
    </r>
    <r>
      <rPr>
        <b/>
        <sz val="10"/>
        <color indexed="8"/>
        <rFont val="Calibri"/>
        <family val="2"/>
      </rPr>
      <t xml:space="preserve"> </t>
    </r>
  </si>
  <si>
    <r>
      <rPr>
        <b/>
        <sz val="10"/>
        <color indexed="8"/>
        <rFont val="Calibri"/>
        <family val="2"/>
      </rPr>
      <t>10 points</t>
    </r>
  </si>
  <si>
    <r>
      <rPr>
        <b/>
        <sz val="10"/>
        <color indexed="8"/>
        <rFont val="Calibri"/>
        <family val="2"/>
      </rPr>
      <t>5 points</t>
    </r>
  </si>
  <si>
    <r>
      <rPr>
        <b/>
        <sz val="10"/>
        <color indexed="8"/>
        <rFont val="Calibri"/>
        <family val="2"/>
      </rPr>
      <t>-10 points</t>
    </r>
  </si>
  <si>
    <r>
      <rPr>
        <b/>
        <sz val="10"/>
        <color indexed="8"/>
        <rFont val="Calibri"/>
        <family val="2"/>
      </rPr>
      <t>-15% of all points</t>
    </r>
  </si>
  <si>
    <r>
      <rPr>
        <b/>
        <sz val="10"/>
        <color indexed="8"/>
        <rFont val="Calibri"/>
        <family val="2"/>
      </rPr>
      <t>not fulfilled</t>
    </r>
  </si>
  <si>
    <t>Trade/feed trade requirements</t>
  </si>
  <si>
    <t>7.1.4. + 7.5.3</t>
  </si>
  <si>
    <t>7.1.8. + 7.5.5</t>
  </si>
  <si>
    <r>
      <rPr>
        <sz val="10"/>
        <color indexed="8"/>
        <rFont val="Calibri"/>
        <family val="2"/>
      </rPr>
      <t>Number of A criteria</t>
    </r>
  </si>
  <si>
    <r>
      <rPr>
        <sz val="10"/>
        <color indexed="8"/>
        <rFont val="Calibri"/>
        <family val="2"/>
      </rPr>
      <t>Number of B criteria</t>
    </r>
  </si>
  <si>
    <r>
      <rPr>
        <sz val="10"/>
        <color indexed="8"/>
        <rFont val="Calibri"/>
        <family val="2"/>
      </rPr>
      <t>Number of C criteria</t>
    </r>
  </si>
  <si>
    <r>
      <rPr>
        <i/>
        <sz val="10"/>
        <color indexed="8"/>
        <rFont val="Calibri"/>
        <family val="2"/>
      </rPr>
      <t>Number of N/A criteria</t>
    </r>
  </si>
  <si>
    <r>
      <rPr>
        <i/>
        <sz val="10"/>
        <color indexed="8"/>
        <rFont val="Calibri"/>
        <family val="2"/>
      </rPr>
      <t>Number of KO</t>
    </r>
  </si>
  <si>
    <r>
      <rPr>
        <sz val="10"/>
        <color indexed="8"/>
        <rFont val="Calibri"/>
        <family val="2"/>
      </rPr>
      <t>Sum of points</t>
    </r>
  </si>
  <si>
    <r>
      <rPr>
        <sz val="10"/>
        <color indexed="8"/>
        <rFont val="Calibri"/>
        <family val="2"/>
      </rPr>
      <t>Maximum achievable number of points</t>
    </r>
  </si>
  <si>
    <r>
      <rPr>
        <i/>
        <sz val="10"/>
        <color indexed="8"/>
        <rFont val="Calibri"/>
        <family val="2"/>
      </rPr>
      <t>Number of verified criteria</t>
    </r>
  </si>
  <si>
    <r>
      <rPr>
        <sz val="10"/>
        <color indexed="8"/>
        <rFont val="Calibri"/>
        <family val="2"/>
      </rPr>
      <t>Percentage of rating result</t>
    </r>
  </si>
  <si>
    <t>Overall rating (satisfactory/unsatisfactory)</t>
  </si>
  <si>
    <r>
      <rPr>
        <b/>
        <sz val="10"/>
        <color indexed="8"/>
        <rFont val="Calibri"/>
        <family val="2"/>
      </rPr>
      <t>Evaluation</t>
    </r>
  </si>
  <si>
    <r>
      <rPr>
        <sz val="10"/>
        <color indexed="8"/>
        <rFont val="Calibri"/>
        <family val="2"/>
      </rPr>
      <t>NOTE: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In the event of an identified risk, the "RISK" box is ticked along with an A, B or C rating.</t>
    </r>
  </si>
  <si>
    <r>
      <rPr>
        <sz val="11"/>
        <color indexed="8"/>
        <rFont val="Calibri"/>
        <family val="2"/>
      </rPr>
      <t>Auditor's signature:</t>
    </r>
  </si>
  <si>
    <r>
      <rPr>
        <sz val="11"/>
        <color indexed="8"/>
        <rFont val="Calibri"/>
        <family val="2"/>
      </rPr>
      <t>Signature on behalf of company</t>
    </r>
  </si>
  <si>
    <t>No. of Standard article</t>
  </si>
  <si>
    <t>Audit form for agriculture/animal products + animal Transportation / Animal Trade</t>
  </si>
  <si>
    <r>
      <rPr>
        <b/>
        <sz val="10"/>
        <color indexed="8"/>
        <rFont val="Calibri"/>
        <family val="2"/>
      </rPr>
      <t>Corrective measures (company)</t>
    </r>
  </si>
  <si>
    <r>
      <rPr>
        <b/>
        <sz val="10"/>
        <color indexed="8"/>
        <rFont val="Calibri"/>
        <family val="2"/>
      </rPr>
      <t>Requirements for agriculture category</t>
    </r>
  </si>
  <si>
    <r>
      <rPr>
        <sz val="10"/>
        <color indexed="8"/>
        <rFont val="Calibri"/>
        <family val="2"/>
      </rPr>
      <t>Plant commodity cultivator: good agricultural practice (sustainability), cross compliance</t>
    </r>
  </si>
  <si>
    <r>
      <rPr>
        <sz val="10"/>
        <color indexed="8"/>
        <rFont val="Calibri"/>
        <family val="2"/>
      </rPr>
      <t>Plant commodity cultivator: compliance with agricultural and environmental standards (DZES)</t>
    </r>
  </si>
  <si>
    <r>
      <rPr>
        <sz val="10"/>
        <color indexed="8"/>
        <rFont val="Calibri"/>
        <family val="2"/>
      </rPr>
      <t>Plant commodity cultivator: compliance with mandatory farming requirements (PPH)</t>
    </r>
    <r>
      <rPr>
        <sz val="10"/>
        <color indexed="8"/>
        <rFont val="Calibri"/>
        <family val="2"/>
      </rPr>
      <t xml:space="preserve"> </t>
    </r>
  </si>
  <si>
    <r>
      <rPr>
        <sz val="10"/>
        <color indexed="8"/>
        <rFont val="Calibri"/>
        <family val="2"/>
      </rPr>
      <t>Animal breeder: meeting cross compliance requirements</t>
    </r>
  </si>
  <si>
    <r>
      <rPr>
        <sz val="10"/>
        <color indexed="8"/>
        <rFont val="Calibri"/>
        <family val="2"/>
      </rPr>
      <t>Animal Breeder: compliance with national animal welfare requirements</t>
    </r>
  </si>
  <si>
    <r>
      <rPr>
        <sz val="10"/>
        <color indexed="8"/>
        <rFont val="Calibri"/>
        <family val="2"/>
      </rPr>
      <t>Management of responsibilities/organizational structure</t>
    </r>
  </si>
  <si>
    <r>
      <rPr>
        <sz val="10"/>
        <color indexed="8"/>
        <rFont val="Calibri"/>
        <family val="2"/>
      </rPr>
      <t>Ordering feed</t>
    </r>
  </si>
  <si>
    <r>
      <rPr>
        <sz val="10"/>
        <color indexed="8"/>
        <rFont val="Calibri"/>
        <family val="2"/>
      </rPr>
      <t>Self-inspection system</t>
    </r>
  </si>
  <si>
    <r>
      <rPr>
        <sz val="10"/>
        <color indexed="8"/>
        <rFont val="Calibri"/>
        <family val="2"/>
      </rPr>
      <t>Overview of the condition of animals and observance of minimum feeding time</t>
    </r>
  </si>
  <si>
    <r>
      <rPr>
        <sz val="10"/>
        <color indexed="8"/>
        <rFont val="Calibri"/>
        <family val="2"/>
      </rPr>
      <t>List of feed</t>
    </r>
  </si>
  <si>
    <r>
      <rPr>
        <sz val="10"/>
        <color indexed="8"/>
        <rFont val="Calibri"/>
        <family val="2"/>
      </rPr>
      <t>Feed rations</t>
    </r>
  </si>
  <si>
    <r>
      <rPr>
        <sz val="10"/>
        <color indexed="8"/>
        <rFont val="Calibri"/>
        <family val="2"/>
      </rPr>
      <t>External service providers (including transport)</t>
    </r>
  </si>
  <si>
    <r>
      <rPr>
        <sz val="10"/>
        <color indexed="8"/>
        <rFont val="Calibri"/>
        <family val="2"/>
      </rPr>
      <t>Documentation and archiving</t>
    </r>
  </si>
  <si>
    <t>Separation of goods flow, prevention of mixing</t>
  </si>
  <si>
    <r>
      <rPr>
        <sz val="10"/>
        <color indexed="8"/>
        <rFont val="Calibri"/>
        <family val="2"/>
      </rPr>
      <t>Outgoing inspection of goods</t>
    </r>
  </si>
  <si>
    <r>
      <rPr>
        <sz val="10"/>
        <color indexed="8"/>
        <rFont val="Calibri"/>
        <family val="2"/>
      </rPr>
      <t>Handling noncomforming products</t>
    </r>
  </si>
  <si>
    <r>
      <rPr>
        <sz val="10"/>
        <color indexed="8"/>
        <rFont val="Calibri"/>
        <family val="2"/>
      </rPr>
      <t>Corrective measures</t>
    </r>
  </si>
  <si>
    <r>
      <rPr>
        <sz val="10"/>
        <color indexed="8"/>
        <rFont val="Calibri"/>
        <family val="2"/>
      </rPr>
      <t>Complaint management and product withdrawal</t>
    </r>
  </si>
  <si>
    <r>
      <rPr>
        <sz val="10"/>
        <color indexed="8"/>
        <rFont val="Calibri"/>
        <family val="2"/>
      </rPr>
      <t>Crisis managment</t>
    </r>
  </si>
  <si>
    <r>
      <rPr>
        <sz val="10"/>
        <color indexed="8"/>
        <rFont val="Calibri"/>
        <family val="2"/>
      </rPr>
      <t>Self-inspection system (internal audits)</t>
    </r>
  </si>
  <si>
    <t>7.3.17 Specific requirements for Animal Transportation / Animal Trade  (If not relevant mark N/A)</t>
  </si>
  <si>
    <t xml:space="preserve">Incoming Animal Inspection </t>
  </si>
  <si>
    <t>Risk Management
(Animal Separation, Non GMO Feed, other requirements etc.)</t>
  </si>
  <si>
    <t>Separation of Goods/preventing mixing and confusion
(Measures Application, Identification etc.)</t>
  </si>
  <si>
    <t>Facility Description</t>
  </si>
  <si>
    <r>
      <rPr>
        <sz val="10"/>
        <color indexed="8"/>
        <rFont val="Calibri"/>
        <family val="2"/>
      </rPr>
      <t>Responsibilities/organizational structure</t>
    </r>
  </si>
  <si>
    <r>
      <rPr>
        <sz val="10"/>
        <color indexed="8"/>
        <rFont val="Calibri"/>
        <family val="2"/>
      </rPr>
      <t>Corrective measures/continuous improvement process</t>
    </r>
  </si>
  <si>
    <t>Handling nonconforming products / positive analysis results</t>
  </si>
  <si>
    <r>
      <rPr>
        <sz val="10"/>
        <color indexed="8"/>
        <rFont val="Calibri"/>
        <family val="2"/>
      </rPr>
      <t>Declaration on delivery note</t>
    </r>
  </si>
  <si>
    <t>Delegation of external carriers (transport)</t>
  </si>
  <si>
    <r>
      <rPr>
        <sz val="10"/>
        <color indexed="8"/>
        <rFont val="Calibri"/>
        <family val="2"/>
      </rPr>
      <t>Number of criteria A</t>
    </r>
  </si>
  <si>
    <r>
      <rPr>
        <sz val="10"/>
        <color indexed="8"/>
        <rFont val="Calibri"/>
        <family val="2"/>
      </rPr>
      <t>Number of criteria B</t>
    </r>
  </si>
  <si>
    <r>
      <rPr>
        <sz val="10"/>
        <color indexed="8"/>
        <rFont val="Calibri"/>
        <family val="2"/>
      </rPr>
      <t>Number of criteria C</t>
    </r>
  </si>
  <si>
    <r>
      <rPr>
        <i/>
        <sz val="10"/>
        <color indexed="8"/>
        <rFont val="Calibri"/>
        <family val="2"/>
      </rPr>
      <t>Number of criteria N/A</t>
    </r>
  </si>
  <si>
    <r>
      <rPr>
        <sz val="10"/>
        <color indexed="8"/>
        <rFont val="Calibri"/>
        <family val="2"/>
      </rPr>
      <t>Maximum number of points</t>
    </r>
  </si>
  <si>
    <r>
      <rPr>
        <sz val="10"/>
        <color indexed="8"/>
        <rFont val="Calibri"/>
        <family val="2"/>
      </rPr>
      <t>Percentage of evaluation result</t>
    </r>
  </si>
  <si>
    <t>Audit form for Logistics (Transport, storage)</t>
  </si>
  <si>
    <t>Standard "Non-GMO"</t>
  </si>
  <si>
    <r>
      <rPr>
        <sz val="10"/>
        <color indexed="8"/>
        <rFont val="Calibri"/>
        <family val="2"/>
      </rPr>
      <t>Outgoing goods inspection, declaration on delivery note</t>
    </r>
  </si>
  <si>
    <r>
      <rPr>
        <sz val="10"/>
        <color indexed="8"/>
        <rFont val="Calibri"/>
        <family val="2"/>
      </rPr>
      <t xml:space="preserve">Delegation of carriers, external service providers </t>
    </r>
  </si>
  <si>
    <t>Risk classification (see Facility Description)</t>
  </si>
  <si>
    <t>Separation of goods flows, technically negligible admixtures</t>
  </si>
  <si>
    <t>6.2.1; 6.2.1.2; 6.2.4</t>
  </si>
  <si>
    <t>6.2.1; 6.2.1.2; 6.2.4; 7.2.5</t>
  </si>
  <si>
    <t>7.2.1</t>
  </si>
  <si>
    <t>7.2.2</t>
  </si>
  <si>
    <t>7.2.6</t>
  </si>
  <si>
    <t>7.2.13.</t>
  </si>
  <si>
    <t>Specific requirements for Logistic, Transport, Storage</t>
  </si>
  <si>
    <t>Transport (Logistic) – external transport providers</t>
  </si>
  <si>
    <t>Specific requirements for Storage -  - if not relevant marked N/A</t>
  </si>
  <si>
    <t>Own specific requirements for transport of storage - if not relevant marked N/A</t>
  </si>
  <si>
    <t>6.2.1; 6.2.1.2; 6.2.4; 6.2.4</t>
  </si>
  <si>
    <t>Own specific requirements for production or trade - if not relevant marked N/A</t>
  </si>
  <si>
    <t>7.1.12.</t>
  </si>
  <si>
    <t>Specific requirements for Processing / Treatment
(včechny typy výroby mimo jednodruhových nebo směsných krmiv)</t>
  </si>
  <si>
    <t>7.1.1; 7.2.1; 7.4.1</t>
  </si>
  <si>
    <t>7.1.3; 7.2.2; 7.4.2</t>
  </si>
  <si>
    <t>7.1.4.; 7.2.5; 7.3.7; 7.4.3</t>
  </si>
  <si>
    <t>7.1.5; 7.4.4</t>
  </si>
  <si>
    <t>7.1.6; 7.2.3; 7.4.5</t>
  </si>
  <si>
    <t>7.1.7., 7.2.4, 7.4.6</t>
  </si>
  <si>
    <t>7.1.8; 7.4.7</t>
  </si>
  <si>
    <t>7.2.6; 7.4.8</t>
  </si>
  <si>
    <t>7.1.9; 7.4.9; 7.5.5</t>
  </si>
  <si>
    <t>7.2.7;6.2</t>
  </si>
  <si>
    <t>7.2.8; 7.4.10</t>
  </si>
  <si>
    <t>7.1.10; 7.4.12</t>
  </si>
  <si>
    <t>7.1.11; 7.2.10; 7.4.13</t>
  </si>
  <si>
    <t>7.2.9</t>
  </si>
  <si>
    <t>7.1.12; 7.5.4</t>
  </si>
  <si>
    <t>Audit form for feed prodcessing / treatment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</si>
</sst>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  <charset val="238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0"/>
      <color theme="1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indexed="8"/>
      <name val="Calibri"/>
      <family val="2"/>
    </font>
    <font>
      <b/>
      <i/>
      <sz val="12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6"/>
      <color indexed="8"/>
      <name val="Calibri"/>
      <family val="2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rgb="FFE6B8B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9">
    <xf numFmtId="0" fontId="0" fillId="0" borderId="0" xfId="0"/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49" fontId="10" fillId="0" borderId="0" xfId="0" applyNumberFormat="1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0" fillId="0" borderId="0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3" borderId="0" xfId="0" applyFont="1" applyFill="1" applyBorder="1" applyAlignment="1" applyProtection="1">
      <alignment vertical="top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 applyProtection="1">
      <alignment vertical="top" wrapText="1"/>
    </xf>
    <xf numFmtId="0" fontId="3" fillId="0" borderId="0" xfId="0" applyFont="1" applyBorder="1" applyAlignment="1" applyProtection="1">
      <alignment vertical="top" wrapText="1"/>
      <protection locked="0"/>
    </xf>
    <xf numFmtId="49" fontId="0" fillId="0" borderId="0" xfId="0" applyNumberFormat="1" applyFont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vertical="top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0" fillId="0" borderId="0" xfId="0" applyNumberFormat="1" applyFont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49" fontId="5" fillId="5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vertical="top" wrapText="1"/>
    </xf>
    <xf numFmtId="49" fontId="15" fillId="0" borderId="1" xfId="0" applyNumberFormat="1" applyFont="1" applyBorder="1" applyAlignment="1" applyProtection="1">
      <alignment vertical="top" wrapText="1"/>
    </xf>
    <xf numFmtId="0" fontId="6" fillId="0" borderId="1" xfId="0" applyFont="1" applyBorder="1" applyAlignment="1" applyProtection="1">
      <alignment vertical="top" wrapText="1"/>
    </xf>
    <xf numFmtId="49" fontId="15" fillId="3" borderId="1" xfId="0" applyNumberFormat="1" applyFont="1" applyFill="1" applyBorder="1" applyAlignment="1" applyProtection="1">
      <alignment vertical="top" wrapText="1"/>
    </xf>
    <xf numFmtId="49" fontId="15" fillId="0" borderId="1" xfId="0" applyNumberFormat="1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49" fontId="17" fillId="0" borderId="1" xfId="0" applyNumberFormat="1" applyFont="1" applyBorder="1" applyAlignment="1" applyProtection="1">
      <alignment horizontal="left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0" xfId="0" applyFont="1" applyAlignment="1" applyProtection="1">
      <alignment vertical="top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16" fillId="3" borderId="1" xfId="0" applyFont="1" applyFill="1" applyBorder="1" applyAlignment="1" applyProtection="1">
      <alignment horizontal="left" vertical="top" wrapText="1"/>
      <protection locked="0"/>
    </xf>
    <xf numFmtId="0" fontId="16" fillId="3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0" fontId="19" fillId="3" borderId="1" xfId="0" applyFont="1" applyFill="1" applyBorder="1" applyAlignment="1" applyProtection="1">
      <alignment vertical="top" wrapText="1"/>
      <protection locked="0"/>
    </xf>
    <xf numFmtId="0" fontId="19" fillId="3" borderId="1" xfId="0" applyFont="1" applyFill="1" applyBorder="1" applyAlignment="1" applyProtection="1">
      <alignment horizontal="left" vertical="top" wrapText="1"/>
      <protection locked="0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vertical="top" wrapText="1"/>
      <protection locked="0"/>
    </xf>
    <xf numFmtId="0" fontId="6" fillId="7" borderId="1" xfId="0" applyFont="1" applyFill="1" applyBorder="1" applyAlignment="1" applyProtection="1">
      <alignment horizontal="center" vertical="top" wrapText="1"/>
      <protection locked="0"/>
    </xf>
    <xf numFmtId="49" fontId="5" fillId="5" borderId="1" xfId="0" applyNumberFormat="1" applyFont="1" applyFill="1" applyBorder="1" applyAlignment="1" applyProtection="1">
      <alignment horizontal="left" vertical="top" wrapText="1"/>
    </xf>
    <xf numFmtId="0" fontId="5" fillId="4" borderId="0" xfId="0" applyFont="1" applyFill="1" applyAlignment="1" applyProtection="1">
      <alignment vertical="top" wrapText="1"/>
    </xf>
    <xf numFmtId="0" fontId="6" fillId="0" borderId="0" xfId="0" applyFont="1" applyAlignment="1" applyProtection="1">
      <alignment vertical="top" wrapText="1"/>
      <protection locked="0"/>
    </xf>
    <xf numFmtId="0" fontId="6" fillId="7" borderId="3" xfId="0" applyFont="1" applyFill="1" applyBorder="1" applyAlignment="1" applyProtection="1">
      <alignment horizontal="right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</xf>
    <xf numFmtId="49" fontId="5" fillId="5" borderId="1" xfId="0" applyNumberFormat="1" applyFont="1" applyFill="1" applyBorder="1" applyAlignment="1" applyProtection="1">
      <alignment horizontal="center" vertical="top" wrapText="1"/>
    </xf>
    <xf numFmtId="0" fontId="15" fillId="0" borderId="1" xfId="0" applyNumberFormat="1" applyFont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horizontal="left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top" wrapText="1"/>
    </xf>
    <xf numFmtId="0" fontId="6" fillId="8" borderId="1" xfId="0" applyFont="1" applyFill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18" fillId="6" borderId="1" xfId="0" applyFont="1" applyFill="1" applyBorder="1" applyAlignment="1" applyProtection="1">
      <alignment horizontal="center" vertical="top" wrapText="1"/>
    </xf>
    <xf numFmtId="0" fontId="18" fillId="0" borderId="1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horizontal="center" vertical="top" wrapText="1"/>
    </xf>
    <xf numFmtId="0" fontId="5" fillId="6" borderId="1" xfId="0" applyFont="1" applyFill="1" applyBorder="1" applyAlignment="1" applyProtection="1">
      <alignment horizontal="center" vertical="top" wrapText="1"/>
    </xf>
    <xf numFmtId="0" fontId="18" fillId="6" borderId="1" xfId="0" quotePrefix="1" applyFont="1" applyFill="1" applyBorder="1" applyAlignment="1" applyProtection="1">
      <alignment horizontal="center" vertical="top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164" fontId="14" fillId="0" borderId="0" xfId="0" applyNumberFormat="1" applyFont="1" applyAlignment="1" applyProtection="1">
      <alignment vertical="center" wrapText="1"/>
      <protection locked="0"/>
    </xf>
    <xf numFmtId="0" fontId="16" fillId="9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9" fillId="9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49" fontId="5" fillId="5" borderId="4" xfId="0" applyNumberFormat="1" applyFont="1" applyFill="1" applyBorder="1" applyAlignment="1" applyProtection="1">
      <alignment vertical="top" wrapText="1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quotePrefix="1" applyFont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1" fillId="8" borderId="1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left" vertical="top" wrapText="1"/>
      <protection locked="0"/>
    </xf>
    <xf numFmtId="0" fontId="5" fillId="3" borderId="0" xfId="0" applyFont="1" applyFill="1" applyAlignment="1" applyProtection="1">
      <alignment vertical="top" wrapText="1"/>
    </xf>
    <xf numFmtId="49" fontId="22" fillId="3" borderId="0" xfId="0" applyNumberFormat="1" applyFont="1" applyFill="1" applyAlignment="1" applyProtection="1">
      <alignment vertical="top" wrapText="1"/>
    </xf>
    <xf numFmtId="49" fontId="15" fillId="3" borderId="0" xfId="0" applyNumberFormat="1" applyFont="1" applyFill="1" applyAlignment="1" applyProtection="1">
      <alignment vertical="top" wrapText="1"/>
    </xf>
    <xf numFmtId="0" fontId="6" fillId="3" borderId="0" xfId="0" applyFont="1" applyFill="1" applyBorder="1" applyAlignment="1" applyProtection="1">
      <alignment vertical="top" wrapText="1"/>
    </xf>
    <xf numFmtId="0" fontId="15" fillId="3" borderId="0" xfId="0" applyFont="1" applyFill="1" applyBorder="1" applyAlignment="1" applyProtection="1">
      <alignment vertical="top" wrapText="1"/>
    </xf>
    <xf numFmtId="0" fontId="6" fillId="3" borderId="0" xfId="0" applyFont="1" applyFill="1" applyAlignment="1" applyProtection="1">
      <alignment horizontal="left" vertical="top" wrapText="1"/>
    </xf>
    <xf numFmtId="0" fontId="6" fillId="3" borderId="0" xfId="0" applyFont="1" applyFill="1" applyBorder="1" applyAlignment="1" applyProtection="1">
      <alignment horizontal="left" vertical="top" wrapText="1"/>
    </xf>
    <xf numFmtId="0" fontId="6" fillId="3" borderId="5" xfId="0" applyFont="1" applyFill="1" applyBorder="1" applyAlignment="1" applyProtection="1">
      <alignment horizontal="left" vertical="top" wrapText="1"/>
    </xf>
    <xf numFmtId="49" fontId="5" fillId="3" borderId="0" xfId="0" applyNumberFormat="1" applyFont="1" applyFill="1" applyAlignment="1" applyProtection="1">
      <alignment vertical="top" wrapText="1"/>
    </xf>
    <xf numFmtId="0" fontId="15" fillId="3" borderId="0" xfId="0" applyFont="1" applyFill="1" applyAlignment="1" applyProtection="1">
      <alignment vertical="top" wrapText="1"/>
    </xf>
    <xf numFmtId="0" fontId="18" fillId="3" borderId="0" xfId="0" applyFont="1" applyFill="1" applyAlignment="1" applyProtection="1">
      <alignment vertical="top" wrapText="1"/>
    </xf>
    <xf numFmtId="49" fontId="10" fillId="3" borderId="0" xfId="0" applyNumberFormat="1" applyFont="1" applyFill="1" applyAlignment="1" applyProtection="1">
      <alignment vertical="top" wrapText="1"/>
    </xf>
    <xf numFmtId="0" fontId="10" fillId="3" borderId="0" xfId="0" applyFont="1" applyFill="1" applyBorder="1" applyAlignment="1" applyProtection="1">
      <alignment vertical="top" wrapText="1"/>
    </xf>
    <xf numFmtId="0" fontId="10" fillId="3" borderId="0" xfId="0" applyFont="1" applyFill="1" applyAlignment="1" applyProtection="1">
      <alignment vertical="top" wrapText="1"/>
    </xf>
    <xf numFmtId="0" fontId="0" fillId="0" borderId="0" xfId="0" applyFont="1" applyAlignment="1" applyProtection="1">
      <alignment horizontal="left" vertical="top" wrapText="1"/>
    </xf>
    <xf numFmtId="0" fontId="0" fillId="0" borderId="0" xfId="0" applyProtection="1"/>
    <xf numFmtId="0" fontId="12" fillId="0" borderId="0" xfId="0" applyFont="1" applyAlignment="1" applyProtection="1">
      <alignment horizontal="left" vertical="top" wrapText="1"/>
    </xf>
    <xf numFmtId="0" fontId="13" fillId="0" borderId="0" xfId="0" applyFont="1" applyAlignment="1" applyProtection="1">
      <alignment horizontal="left" vertical="top" wrapText="1"/>
    </xf>
    <xf numFmtId="0" fontId="14" fillId="0" borderId="0" xfId="0" applyFont="1" applyAlignment="1" applyProtection="1">
      <alignment horizontal="left" vertical="top" wrapText="1"/>
    </xf>
    <xf numFmtId="0" fontId="23" fillId="0" borderId="0" xfId="0" applyFont="1" applyAlignment="1" applyProtection="1">
      <alignment horizontal="left" vertical="top" wrapText="1"/>
    </xf>
    <xf numFmtId="0" fontId="0" fillId="0" borderId="0" xfId="0" applyFont="1" applyBorder="1" applyAlignment="1" applyProtection="1">
      <alignment vertical="top" wrapText="1"/>
    </xf>
    <xf numFmtId="0" fontId="14" fillId="0" borderId="0" xfId="0" applyFont="1" applyBorder="1" applyAlignment="1" applyProtection="1">
      <alignment horizontal="left" vertical="top" wrapText="1"/>
    </xf>
    <xf numFmtId="0" fontId="0" fillId="0" borderId="0" xfId="0" applyNumberFormat="1" applyFont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49" fontId="10" fillId="0" borderId="0" xfId="0" applyNumberFormat="1" applyFont="1" applyAlignment="1" applyProtection="1">
      <alignment vertical="top" wrapText="1"/>
    </xf>
    <xf numFmtId="0" fontId="10" fillId="0" borderId="0" xfId="0" applyFont="1" applyAlignment="1" applyProtection="1">
      <alignment vertical="top" wrapText="1"/>
    </xf>
    <xf numFmtId="0" fontId="10" fillId="0" borderId="0" xfId="0" applyFont="1" applyBorder="1" applyAlignment="1" applyProtection="1">
      <alignment vertical="top" wrapText="1"/>
    </xf>
    <xf numFmtId="0" fontId="0" fillId="0" borderId="0" xfId="0" applyFont="1" applyAlignment="1" applyProtection="1">
      <alignment vertical="top" wrapText="1"/>
    </xf>
    <xf numFmtId="49" fontId="19" fillId="3" borderId="0" xfId="0" applyNumberFormat="1" applyFont="1" applyFill="1" applyAlignment="1" applyProtection="1">
      <alignment horizontal="left" vertical="top"/>
    </xf>
    <xf numFmtId="0" fontId="16" fillId="3" borderId="0" xfId="0" applyFont="1" applyFill="1" applyAlignment="1" applyProtection="1">
      <alignment horizontal="left" vertical="top" wrapText="1"/>
    </xf>
    <xf numFmtId="0" fontId="16" fillId="3" borderId="0" xfId="0" applyFont="1" applyFill="1" applyAlignment="1" applyProtection="1">
      <alignment vertical="top" wrapText="1"/>
    </xf>
    <xf numFmtId="0" fontId="16" fillId="3" borderId="0" xfId="0" applyFont="1" applyFill="1" applyBorder="1" applyAlignment="1" applyProtection="1">
      <alignment vertical="top" wrapText="1"/>
    </xf>
    <xf numFmtId="0" fontId="17" fillId="3" borderId="0" xfId="0" applyFont="1" applyFill="1" applyBorder="1" applyAlignment="1" applyProtection="1">
      <alignment vertical="top" wrapText="1"/>
    </xf>
    <xf numFmtId="49" fontId="17" fillId="3" borderId="0" xfId="0" applyNumberFormat="1" applyFont="1" applyFill="1" applyAlignment="1" applyProtection="1">
      <alignment horizontal="left" vertical="top" wrapText="1"/>
    </xf>
    <xf numFmtId="49" fontId="17" fillId="3" borderId="0" xfId="0" applyNumberFormat="1" applyFont="1" applyFill="1" applyAlignment="1" applyProtection="1">
      <alignment horizontal="left" vertical="center" wrapText="1"/>
    </xf>
    <xf numFmtId="49" fontId="22" fillId="3" borderId="0" xfId="0" applyNumberFormat="1" applyFont="1" applyFill="1" applyAlignment="1" applyProtection="1">
      <alignment vertical="center" wrapText="1"/>
    </xf>
    <xf numFmtId="49" fontId="15" fillId="3" borderId="0" xfId="0" applyNumberFormat="1" applyFont="1" applyFill="1" applyAlignment="1" applyProtection="1">
      <alignment vertical="center" wrapText="1"/>
    </xf>
    <xf numFmtId="49" fontId="0" fillId="3" borderId="0" xfId="0" applyNumberFormat="1" applyFont="1" applyFill="1" applyAlignment="1" applyProtection="1">
      <alignment horizontal="left" vertical="center" wrapText="1"/>
    </xf>
    <xf numFmtId="49" fontId="0" fillId="3" borderId="0" xfId="0" applyNumberFormat="1" applyFont="1" applyFill="1" applyAlignment="1" applyProtection="1">
      <alignment horizontal="left" vertical="top" wrapText="1"/>
      <protection locked="0"/>
    </xf>
    <xf numFmtId="0" fontId="17" fillId="3" borderId="0" xfId="0" applyFont="1" applyFill="1" applyAlignment="1" applyProtection="1">
      <alignment horizontal="left" vertical="top" wrapText="1"/>
    </xf>
    <xf numFmtId="0" fontId="17" fillId="3" borderId="0" xfId="0" applyFont="1" applyFill="1" applyAlignment="1" applyProtection="1">
      <alignment vertical="top" wrapText="1"/>
    </xf>
    <xf numFmtId="0" fontId="17" fillId="3" borderId="0" xfId="0" applyFont="1" applyFill="1" applyBorder="1" applyAlignment="1" applyProtection="1">
      <alignment vertical="center" wrapText="1"/>
    </xf>
    <xf numFmtId="0" fontId="0" fillId="3" borderId="0" xfId="0" applyFont="1" applyFill="1" applyBorder="1" applyAlignment="1" applyProtection="1">
      <alignment vertical="center" wrapText="1"/>
    </xf>
    <xf numFmtId="0" fontId="0" fillId="3" borderId="0" xfId="0" applyFont="1" applyFill="1" applyBorder="1" applyAlignment="1" applyProtection="1">
      <alignment vertical="top" wrapText="1"/>
      <protection locked="0"/>
    </xf>
    <xf numFmtId="0" fontId="0" fillId="3" borderId="0" xfId="0" applyFont="1" applyFill="1" applyAlignment="1" applyProtection="1">
      <alignment horizontal="left" vertical="top" wrapText="1"/>
      <protection locked="0"/>
    </xf>
    <xf numFmtId="0" fontId="0" fillId="3" borderId="0" xfId="0" applyFont="1" applyFill="1" applyAlignment="1" applyProtection="1">
      <alignment vertical="top" wrapText="1"/>
      <protection locked="0"/>
    </xf>
    <xf numFmtId="0" fontId="19" fillId="3" borderId="0" xfId="0" applyNumberFormat="1" applyFont="1" applyFill="1" applyAlignment="1" applyProtection="1">
      <alignment horizontal="left" vertical="top"/>
    </xf>
    <xf numFmtId="0" fontId="19" fillId="3" borderId="0" xfId="0" applyFont="1" applyFill="1" applyBorder="1" applyAlignment="1" applyProtection="1">
      <alignment horizontal="left" vertical="top" wrapText="1"/>
    </xf>
    <xf numFmtId="0" fontId="16" fillId="3" borderId="0" xfId="0" applyFont="1" applyFill="1" applyBorder="1" applyAlignment="1" applyProtection="1">
      <alignment horizontal="left" vertical="top" wrapText="1"/>
    </xf>
    <xf numFmtId="0" fontId="17" fillId="3" borderId="0" xfId="0" applyNumberFormat="1" applyFont="1" applyFill="1" applyAlignment="1" applyProtection="1">
      <alignment horizontal="left" vertical="top" wrapText="1"/>
    </xf>
    <xf numFmtId="0" fontId="0" fillId="3" borderId="0" xfId="0" applyNumberFormat="1" applyFont="1" applyFill="1" applyAlignment="1" applyProtection="1">
      <alignment horizontal="left" vertical="top" wrapText="1"/>
    </xf>
    <xf numFmtId="0" fontId="0" fillId="3" borderId="0" xfId="0" applyFont="1" applyFill="1" applyBorder="1" applyAlignment="1" applyProtection="1">
      <alignment horizontal="left" vertical="top" wrapText="1"/>
    </xf>
    <xf numFmtId="0" fontId="0" fillId="3" borderId="0" xfId="0" applyFont="1" applyFill="1" applyAlignment="1" applyProtection="1">
      <alignment horizontal="left" vertical="top" wrapText="1"/>
    </xf>
    <xf numFmtId="0" fontId="20" fillId="3" borderId="0" xfId="0" applyFont="1" applyFill="1" applyAlignment="1" applyProtection="1">
      <alignment horizontal="left" vertical="top" wrapText="1"/>
    </xf>
    <xf numFmtId="0" fontId="17" fillId="3" borderId="0" xfId="0" applyFont="1" applyFill="1" applyBorder="1" applyAlignment="1" applyProtection="1">
      <alignment horizontal="left" vertical="top" wrapText="1"/>
    </xf>
    <xf numFmtId="0" fontId="24" fillId="3" borderId="0" xfId="0" applyFont="1" applyFill="1" applyBorder="1" applyAlignment="1" applyProtection="1">
      <alignment horizontal="left" vertical="top" wrapText="1"/>
    </xf>
    <xf numFmtId="0" fontId="24" fillId="3" borderId="0" xfId="0" applyFont="1" applyFill="1" applyAlignment="1" applyProtection="1">
      <alignment horizontal="left" vertical="top" wrapText="1"/>
    </xf>
    <xf numFmtId="0" fontId="20" fillId="3" borderId="0" xfId="0" applyFont="1" applyFill="1" applyBorder="1" applyAlignment="1" applyProtection="1">
      <alignment horizontal="left" vertical="top" wrapText="1"/>
    </xf>
    <xf numFmtId="0" fontId="2" fillId="0" borderId="0" xfId="0" applyFont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 wrapText="1"/>
    </xf>
    <xf numFmtId="0" fontId="1" fillId="0" borderId="7" xfId="0" applyFont="1" applyBorder="1" applyAlignment="1" applyProtection="1">
      <alignment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25" fillId="3" borderId="1" xfId="0" applyFont="1" applyFill="1" applyBorder="1" applyAlignment="1" applyProtection="1">
      <alignment horizontal="left" vertical="top" wrapText="1"/>
      <protection locked="0"/>
    </xf>
    <xf numFmtId="0" fontId="25" fillId="0" borderId="1" xfId="0" applyFont="1" applyBorder="1" applyAlignment="1" applyProtection="1">
      <alignment horizontal="left" vertical="top" wrapText="1"/>
      <protection locked="0"/>
    </xf>
    <xf numFmtId="0" fontId="18" fillId="0" borderId="1" xfId="0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top" wrapText="1"/>
    </xf>
    <xf numFmtId="0" fontId="6" fillId="9" borderId="1" xfId="0" applyFont="1" applyFill="1" applyBorder="1" applyAlignment="1" applyProtection="1">
      <alignment horizontal="center" vertical="top" wrapText="1"/>
    </xf>
    <xf numFmtId="0" fontId="5" fillId="5" borderId="1" xfId="0" applyFont="1" applyFill="1" applyBorder="1" applyAlignment="1" applyProtection="1">
      <alignment horizontal="center" vertical="top" wrapText="1"/>
    </xf>
    <xf numFmtId="0" fontId="6" fillId="3" borderId="0" xfId="0" applyFont="1" applyFill="1" applyBorder="1" applyAlignment="1" applyProtection="1">
      <alignment horizontal="right" vertical="top" wrapText="1"/>
    </xf>
    <xf numFmtId="14" fontId="15" fillId="0" borderId="1" xfId="0" applyNumberFormat="1" applyFont="1" applyBorder="1" applyAlignment="1" applyProtection="1">
      <alignment horizontal="left" vertical="center" wrapText="1"/>
    </xf>
    <xf numFmtId="0" fontId="15" fillId="10" borderId="8" xfId="0" applyNumberFormat="1" applyFont="1" applyFill="1" applyBorder="1" applyAlignment="1" applyProtection="1">
      <alignment vertical="center" wrapText="1"/>
    </xf>
    <xf numFmtId="0" fontId="15" fillId="10" borderId="9" xfId="0" applyNumberFormat="1" applyFont="1" applyFill="1" applyBorder="1" applyAlignment="1" applyProtection="1">
      <alignment vertical="center" wrapText="1"/>
    </xf>
    <xf numFmtId="0" fontId="15" fillId="10" borderId="8" xfId="0" applyNumberFormat="1" applyFont="1" applyFill="1" applyBorder="1" applyAlignment="1" applyProtection="1">
      <alignment vertical="top" wrapText="1"/>
    </xf>
    <xf numFmtId="0" fontId="27" fillId="0" borderId="1" xfId="0" applyFont="1" applyFill="1" applyBorder="1" applyAlignment="1" applyProtection="1">
      <alignment horizontal="center" vertical="center" wrapText="1"/>
    </xf>
    <xf numFmtId="14" fontId="6" fillId="7" borderId="1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vertical="top"/>
      <protection locked="0"/>
    </xf>
    <xf numFmtId="49" fontId="15" fillId="0" borderId="1" xfId="0" applyNumberFormat="1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9" fillId="8" borderId="1" xfId="0" applyFont="1" applyFill="1" applyBorder="1" applyAlignment="1" applyProtection="1">
      <alignment horizontal="center" vertical="top" wrapText="1"/>
      <protection locked="0"/>
    </xf>
    <xf numFmtId="0" fontId="6" fillId="8" borderId="1" xfId="0" applyFont="1" applyFill="1" applyBorder="1" applyAlignment="1">
      <alignment horizontal="center" vertical="top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right" vertical="top" wrapText="1"/>
    </xf>
    <xf numFmtId="0" fontId="5" fillId="5" borderId="1" xfId="0" applyFont="1" applyFill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vertical="top" wrapText="1"/>
    </xf>
    <xf numFmtId="0" fontId="8" fillId="6" borderId="1" xfId="0" applyFont="1" applyFill="1" applyBorder="1" applyAlignment="1" applyProtection="1">
      <alignment vertical="top" wrapText="1"/>
    </xf>
    <xf numFmtId="0" fontId="30" fillId="6" borderId="0" xfId="0" applyFont="1" applyFill="1" applyAlignment="1">
      <alignment vertical="top"/>
    </xf>
    <xf numFmtId="0" fontId="8" fillId="10" borderId="8" xfId="0" applyNumberFormat="1" applyFont="1" applyFill="1" applyBorder="1" applyAlignment="1" applyProtection="1">
      <alignment vertical="center" wrapText="1"/>
    </xf>
    <xf numFmtId="0" fontId="30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24" fillId="6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top" wrapText="1"/>
    </xf>
    <xf numFmtId="0" fontId="24" fillId="0" borderId="1" xfId="0" applyFont="1" applyBorder="1" applyAlignment="1" applyProtection="1">
      <alignment horizontal="left" vertical="center" wrapText="1"/>
    </xf>
    <xf numFmtId="0" fontId="24" fillId="0" borderId="1" xfId="0" applyFont="1" applyFill="1" applyBorder="1" applyAlignment="1" applyProtection="1">
      <alignment horizontal="left" vertical="center" wrapText="1"/>
    </xf>
    <xf numFmtId="0" fontId="24" fillId="6" borderId="1" xfId="0" applyFont="1" applyFill="1" applyBorder="1" applyAlignment="1" applyProtection="1">
      <alignment horizontal="left" vertical="center" wrapText="1"/>
    </xf>
    <xf numFmtId="49" fontId="5" fillId="11" borderId="4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12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26" fillId="10" borderId="4" xfId="0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top" wrapText="1"/>
    </xf>
    <xf numFmtId="0" fontId="5" fillId="11" borderId="1" xfId="0" applyFont="1" applyFill="1" applyBorder="1" applyAlignment="1">
      <alignment horizontal="center" vertical="top" wrapText="1"/>
    </xf>
    <xf numFmtId="0" fontId="5" fillId="11" borderId="1" xfId="0" quotePrefix="1" applyFont="1" applyFill="1" applyBorder="1" applyAlignment="1">
      <alignment horizontal="center" vertical="top" wrapText="1"/>
    </xf>
    <xf numFmtId="0" fontId="33" fillId="2" borderId="0" xfId="0" applyFont="1" applyFill="1" applyAlignment="1">
      <alignment horizontal="center" vertical="top" wrapText="1"/>
    </xf>
    <xf numFmtId="0" fontId="5" fillId="11" borderId="1" xfId="0" applyFont="1" applyFill="1" applyBorder="1" applyAlignment="1">
      <alignment horizontal="left" vertical="top" wrapText="1"/>
    </xf>
    <xf numFmtId="0" fontId="6" fillId="1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/>
    </xf>
    <xf numFmtId="0" fontId="16" fillId="1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33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7" fillId="6" borderId="1" xfId="0" applyFont="1" applyFill="1" applyBorder="1" applyAlignment="1" applyProtection="1">
      <alignment horizontal="center" vertical="top" wrapText="1"/>
    </xf>
    <xf numFmtId="49" fontId="6" fillId="0" borderId="1" xfId="0" applyNumberFormat="1" applyFont="1" applyBorder="1" applyAlignment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5" borderId="4" xfId="0" applyFont="1" applyFill="1" applyBorder="1" applyAlignment="1">
      <alignment vertical="top" wrapText="1"/>
    </xf>
    <xf numFmtId="0" fontId="5" fillId="5" borderId="8" xfId="0" applyFont="1" applyFill="1" applyBorder="1" applyAlignment="1">
      <alignment vertical="top" wrapText="1"/>
    </xf>
    <xf numFmtId="0" fontId="5" fillId="5" borderId="8" xfId="0" applyFont="1" applyFill="1" applyBorder="1" applyAlignment="1">
      <alignment horizontal="center" vertical="top" wrapText="1"/>
    </xf>
    <xf numFmtId="0" fontId="5" fillId="5" borderId="8" xfId="0" quotePrefix="1" applyFont="1" applyFill="1" applyBorder="1" applyAlignment="1">
      <alignment horizontal="center" vertical="top" wrapText="1"/>
    </xf>
    <xf numFmtId="0" fontId="5" fillId="5" borderId="9" xfId="0" applyFont="1" applyFill="1" applyBorder="1" applyAlignment="1">
      <alignment horizontal="center" vertical="top" wrapText="1"/>
    </xf>
    <xf numFmtId="0" fontId="0" fillId="0" borderId="0" xfId="0" applyAlignment="1" applyProtection="1">
      <alignment vertical="top" wrapText="1"/>
      <protection locked="0"/>
    </xf>
    <xf numFmtId="0" fontId="12" fillId="0" borderId="0" xfId="0" applyFont="1" applyAlignment="1">
      <alignment horizontal="left" vertical="top" wrapText="1"/>
    </xf>
    <xf numFmtId="0" fontId="5" fillId="5" borderId="4" xfId="0" applyFont="1" applyFill="1" applyBorder="1" applyAlignment="1">
      <alignment vertical="top"/>
    </xf>
    <xf numFmtId="0" fontId="6" fillId="14" borderId="1" xfId="0" applyFont="1" applyFill="1" applyBorder="1" applyAlignment="1">
      <alignment vertical="center" wrapText="1"/>
    </xf>
    <xf numFmtId="0" fontId="6" fillId="14" borderId="1" xfId="0" applyFont="1" applyFill="1" applyBorder="1" applyAlignment="1">
      <alignment horizontal="left" vertical="center" wrapText="1"/>
    </xf>
    <xf numFmtId="0" fontId="35" fillId="14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0" xfId="0" applyAlignment="1" applyProtection="1">
      <alignment horizontal="left" vertical="top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8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vertical="top" wrapText="1"/>
    </xf>
    <xf numFmtId="0" fontId="36" fillId="6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top" wrapText="1"/>
    </xf>
    <xf numFmtId="0" fontId="35" fillId="0" borderId="1" xfId="0" applyNumberFormat="1" applyFont="1" applyFill="1" applyBorder="1" applyAlignment="1" applyProtection="1">
      <alignment horizontal="left" vertical="center" wrapText="1"/>
    </xf>
    <xf numFmtId="0" fontId="28" fillId="0" borderId="11" xfId="0" applyFont="1" applyBorder="1" applyAlignment="1" applyProtection="1">
      <alignment horizontal="center" vertical="center" wrapText="1"/>
    </xf>
    <xf numFmtId="0" fontId="28" fillId="0" borderId="12" xfId="0" applyFont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vertical="center" wrapText="1"/>
    </xf>
    <xf numFmtId="0" fontId="28" fillId="0" borderId="14" xfId="0" applyFont="1" applyBorder="1" applyAlignment="1" applyProtection="1">
      <alignment horizontal="center" vertical="center" wrapText="1"/>
    </xf>
    <xf numFmtId="0" fontId="28" fillId="0" borderId="15" xfId="0" applyFont="1" applyBorder="1" applyAlignment="1" applyProtection="1">
      <alignment horizontal="center" vertical="center" wrapText="1"/>
    </xf>
    <xf numFmtId="0" fontId="28" fillId="0" borderId="16" xfId="0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  <xf numFmtId="0" fontId="18" fillId="7" borderId="1" xfId="0" applyFont="1" applyFill="1" applyBorder="1" applyAlignment="1" applyProtection="1">
      <alignment horizontal="center" vertical="top" wrapText="1"/>
    </xf>
    <xf numFmtId="0" fontId="4" fillId="7" borderId="17" xfId="0" applyFont="1" applyFill="1" applyBorder="1" applyAlignment="1" applyProtection="1">
      <alignment horizontal="center" vertical="top" wrapText="1"/>
    </xf>
    <xf numFmtId="0" fontId="4" fillId="7" borderId="18" xfId="0" applyFont="1" applyFill="1" applyBorder="1" applyAlignment="1" applyProtection="1">
      <alignment horizontal="center" vertical="top" wrapText="1"/>
    </xf>
    <xf numFmtId="0" fontId="4" fillId="7" borderId="19" xfId="0" applyFont="1" applyFill="1" applyBorder="1" applyAlignment="1" applyProtection="1">
      <alignment horizontal="center" vertical="top" wrapText="1"/>
    </xf>
    <xf numFmtId="0" fontId="6" fillId="13" borderId="1" xfId="0" applyFont="1" applyFill="1" applyBorder="1" applyAlignment="1">
      <alignment horizontal="right" vertical="top" wrapText="1"/>
    </xf>
    <xf numFmtId="0" fontId="6" fillId="13" borderId="4" xfId="0" applyFont="1" applyFill="1" applyBorder="1" applyAlignment="1">
      <alignment horizontal="right" vertical="top" wrapText="1"/>
    </xf>
    <xf numFmtId="0" fontId="32" fillId="13" borderId="20" xfId="0" applyFont="1" applyFill="1" applyBorder="1" applyAlignment="1">
      <alignment horizontal="right" vertical="top" wrapText="1"/>
    </xf>
    <xf numFmtId="0" fontId="32" fillId="13" borderId="21" xfId="0" applyFont="1" applyFill="1" applyBorder="1" applyAlignment="1">
      <alignment horizontal="right" vertical="top" wrapText="1"/>
    </xf>
    <xf numFmtId="0" fontId="31" fillId="13" borderId="1" xfId="0" applyFont="1" applyFill="1" applyBorder="1" applyAlignment="1">
      <alignment horizontal="right" vertical="top" wrapText="1"/>
    </xf>
    <xf numFmtId="0" fontId="31" fillId="13" borderId="4" xfId="0" applyFont="1" applyFill="1" applyBorder="1" applyAlignment="1">
      <alignment horizontal="right" vertical="top" wrapText="1"/>
    </xf>
    <xf numFmtId="1" fontId="18" fillId="7" borderId="1" xfId="0" applyNumberFormat="1" applyFont="1" applyFill="1" applyBorder="1" applyAlignment="1" applyProtection="1">
      <alignment horizontal="center" vertical="top" wrapText="1"/>
    </xf>
    <xf numFmtId="0" fontId="6" fillId="2" borderId="0" xfId="0" applyFont="1" applyFill="1" applyAlignment="1">
      <alignment horizontal="left" vertical="top" wrapText="1"/>
    </xf>
    <xf numFmtId="0" fontId="5" fillId="13" borderId="20" xfId="0" applyFont="1" applyFill="1" applyBorder="1" applyAlignment="1">
      <alignment horizontal="center" vertical="top" wrapText="1"/>
    </xf>
    <xf numFmtId="0" fontId="5" fillId="13" borderId="21" xfId="0" applyFont="1" applyFill="1" applyBorder="1" applyAlignment="1">
      <alignment horizontal="center" vertical="top" wrapText="1"/>
    </xf>
    <xf numFmtId="0" fontId="5" fillId="13" borderId="22" xfId="0" applyFont="1" applyFill="1" applyBorder="1" applyAlignment="1">
      <alignment horizontal="center" vertical="top" wrapText="1"/>
    </xf>
    <xf numFmtId="0" fontId="18" fillId="7" borderId="3" xfId="0" applyFont="1" applyFill="1" applyBorder="1" applyAlignment="1" applyProtection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5" fillId="5" borderId="4" xfId="0" applyFont="1" applyFill="1" applyBorder="1" applyAlignment="1" applyProtection="1">
      <alignment horizontal="center" vertical="top" wrapText="1"/>
    </xf>
    <xf numFmtId="0" fontId="15" fillId="5" borderId="9" xfId="0" applyFont="1" applyFill="1" applyBorder="1" applyAlignment="1" applyProtection="1">
      <alignment horizontal="center" vertical="top" wrapText="1"/>
    </xf>
    <xf numFmtId="0" fontId="5" fillId="5" borderId="9" xfId="0" applyFont="1" applyFill="1" applyBorder="1" applyAlignment="1" applyProtection="1">
      <alignment horizontal="center" vertical="top" wrapText="1"/>
    </xf>
    <xf numFmtId="0" fontId="5" fillId="5" borderId="2" xfId="0" applyFont="1" applyFill="1" applyBorder="1" applyAlignment="1" applyProtection="1">
      <alignment horizontal="center" vertical="top" wrapText="1"/>
    </xf>
    <xf numFmtId="0" fontId="5" fillId="5" borderId="1" xfId="0" applyFont="1" applyFill="1" applyBorder="1" applyAlignment="1" applyProtection="1">
      <alignment horizontal="center" vertical="top" wrapText="1"/>
    </xf>
    <xf numFmtId="0" fontId="6" fillId="13" borderId="3" xfId="0" applyFont="1" applyFill="1" applyBorder="1" applyAlignment="1">
      <alignment horizontal="right" vertical="top" wrapText="1"/>
    </xf>
    <xf numFmtId="0" fontId="6" fillId="13" borderId="24" xfId="0" applyFont="1" applyFill="1" applyBorder="1" applyAlignment="1">
      <alignment horizontal="right" vertical="top" wrapText="1"/>
    </xf>
    <xf numFmtId="9" fontId="18" fillId="7" borderId="2" xfId="0" applyNumberFormat="1" applyFont="1" applyFill="1" applyBorder="1" applyAlignment="1" applyProtection="1">
      <alignment horizontal="center" vertical="top" wrapText="1"/>
    </xf>
    <xf numFmtId="0" fontId="15" fillId="7" borderId="4" xfId="0" applyFont="1" applyFill="1" applyBorder="1" applyAlignment="1" applyProtection="1">
      <alignment horizontal="center" vertical="top" wrapText="1"/>
      <protection locked="0"/>
    </xf>
    <xf numFmtId="0" fontId="15" fillId="7" borderId="9" xfId="0" applyFont="1" applyFill="1" applyBorder="1" applyAlignment="1" applyProtection="1">
      <alignment horizontal="center" vertical="top" wrapText="1"/>
      <protection locked="0"/>
    </xf>
    <xf numFmtId="0" fontId="6" fillId="7" borderId="4" xfId="0" applyFont="1" applyFill="1" applyBorder="1" applyAlignment="1" applyProtection="1">
      <alignment horizontal="left" vertical="top" wrapText="1"/>
      <protection locked="0"/>
    </xf>
    <xf numFmtId="0" fontId="6" fillId="7" borderId="8" xfId="0" applyFont="1" applyFill="1" applyBorder="1" applyAlignment="1" applyProtection="1">
      <alignment horizontal="left" vertical="top" wrapText="1"/>
      <protection locked="0"/>
    </xf>
    <xf numFmtId="0" fontId="6" fillId="7" borderId="9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>
      <alignment horizontal="right" vertical="center" wrapText="1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right" vertical="top" wrapText="1"/>
    </xf>
    <xf numFmtId="14" fontId="6" fillId="7" borderId="5" xfId="0" applyNumberFormat="1" applyFont="1" applyFill="1" applyBorder="1" applyAlignment="1" applyProtection="1">
      <alignment horizontal="left" vertical="top" wrapText="1"/>
      <protection locked="0"/>
    </xf>
    <xf numFmtId="14" fontId="6" fillId="7" borderId="25" xfId="0" applyNumberFormat="1" applyFont="1" applyFill="1" applyBorder="1" applyAlignment="1" applyProtection="1">
      <alignment horizontal="left" vertical="top" wrapText="1"/>
      <protection locked="0"/>
    </xf>
    <xf numFmtId="0" fontId="16" fillId="2" borderId="0" xfId="0" applyFont="1" applyFill="1" applyAlignment="1">
      <alignment vertical="top" wrapText="1"/>
    </xf>
    <xf numFmtId="0" fontId="6" fillId="7" borderId="26" xfId="0" applyFont="1" applyFill="1" applyBorder="1" applyAlignment="1" applyProtection="1">
      <alignment horizontal="left" vertical="top" wrapText="1"/>
      <protection locked="0"/>
    </xf>
    <xf numFmtId="0" fontId="6" fillId="7" borderId="23" xfId="0" applyFont="1" applyFill="1" applyBorder="1" applyAlignment="1" applyProtection="1">
      <alignment horizontal="left" vertical="top" wrapText="1"/>
      <protection locked="0"/>
    </xf>
    <xf numFmtId="0" fontId="6" fillId="7" borderId="27" xfId="0" applyFont="1" applyFill="1" applyBorder="1" applyAlignment="1" applyProtection="1">
      <alignment horizontal="left" vertical="top" wrapText="1"/>
      <protection locked="0"/>
    </xf>
    <xf numFmtId="0" fontId="6" fillId="3" borderId="24" xfId="0" applyFont="1" applyFill="1" applyBorder="1" applyAlignment="1" applyProtection="1">
      <alignment horizontal="right" vertical="top" wrapText="1"/>
      <protection locked="0"/>
    </xf>
    <xf numFmtId="0" fontId="6" fillId="3" borderId="28" xfId="0" applyFont="1" applyFill="1" applyBorder="1" applyAlignment="1" applyProtection="1">
      <alignment horizontal="right" vertical="top" wrapText="1"/>
      <protection locked="0"/>
    </xf>
    <xf numFmtId="0" fontId="6" fillId="7" borderId="4" xfId="0" applyFont="1" applyFill="1" applyBorder="1" applyAlignment="1" applyProtection="1">
      <alignment horizontal="left" vertical="center" wrapText="1"/>
      <protection locked="0"/>
    </xf>
    <xf numFmtId="0" fontId="6" fillId="7" borderId="9" xfId="0" applyFont="1" applyFill="1" applyBorder="1" applyAlignment="1" applyProtection="1">
      <alignment horizontal="left" vertical="center" wrapText="1"/>
      <protection locked="0"/>
    </xf>
    <xf numFmtId="49" fontId="6" fillId="2" borderId="0" xfId="0" applyNumberFormat="1" applyFont="1" applyFill="1" applyAlignment="1">
      <alignment horizontal="right" vertical="top" wrapText="1"/>
    </xf>
    <xf numFmtId="0" fontId="6" fillId="7" borderId="5" xfId="0" applyFont="1" applyFill="1" applyBorder="1" applyAlignment="1" applyProtection="1">
      <alignment horizontal="left" vertical="top" wrapText="1"/>
      <protection locked="0"/>
    </xf>
    <xf numFmtId="0" fontId="6" fillId="7" borderId="0" xfId="0" applyFont="1" applyFill="1" applyBorder="1" applyAlignment="1" applyProtection="1">
      <alignment horizontal="left" vertical="top" wrapText="1"/>
      <protection locked="0"/>
    </xf>
    <xf numFmtId="0" fontId="6" fillId="7" borderId="25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Alignment="1" applyProtection="1">
      <alignment horizontal="right" vertical="top" wrapText="1"/>
    </xf>
    <xf numFmtId="0" fontId="6" fillId="2" borderId="25" xfId="0" applyFont="1" applyFill="1" applyBorder="1" applyAlignment="1">
      <alignment horizontal="right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11" borderId="4" xfId="0" applyFont="1" applyFill="1" applyBorder="1" applyAlignment="1">
      <alignment horizontal="center" vertical="top" wrapText="1"/>
    </xf>
    <xf numFmtId="0" fontId="6" fillId="11" borderId="9" xfId="0" applyFont="1" applyFill="1" applyBorder="1" applyAlignment="1">
      <alignment horizontal="center" vertical="top" wrapText="1"/>
    </xf>
    <xf numFmtId="0" fontId="34" fillId="0" borderId="11" xfId="0" applyFont="1" applyBorder="1" applyAlignment="1">
      <alignment horizontal="center" vertical="top" wrapText="1"/>
    </xf>
    <xf numFmtId="0" fontId="28" fillId="0" borderId="12" xfId="0" applyFont="1" applyBorder="1" applyAlignment="1">
      <alignment horizontal="center" vertical="top" wrapText="1"/>
    </xf>
    <xf numFmtId="0" fontId="28" fillId="0" borderId="13" xfId="0" applyFont="1" applyBorder="1" applyAlignment="1">
      <alignment horizontal="center" vertical="top" wrapText="1"/>
    </xf>
    <xf numFmtId="0" fontId="28" fillId="0" borderId="14" xfId="0" applyFont="1" applyBorder="1" applyAlignment="1">
      <alignment horizontal="center" vertical="top" wrapText="1"/>
    </xf>
    <xf numFmtId="0" fontId="28" fillId="0" borderId="15" xfId="0" applyFont="1" applyBorder="1" applyAlignment="1">
      <alignment horizontal="center" vertical="top" wrapText="1"/>
    </xf>
    <xf numFmtId="0" fontId="28" fillId="0" borderId="16" xfId="0" applyFont="1" applyBorder="1" applyAlignment="1">
      <alignment horizontal="center" vertical="top" wrapText="1"/>
    </xf>
    <xf numFmtId="49" fontId="1" fillId="0" borderId="7" xfId="0" applyNumberFormat="1" applyFont="1" applyBorder="1" applyAlignment="1" applyProtection="1">
      <alignment horizontal="center" vertical="top" wrapText="1"/>
    </xf>
    <xf numFmtId="49" fontId="1" fillId="0" borderId="6" xfId="0" applyNumberFormat="1" applyFont="1" applyBorder="1" applyAlignment="1" applyProtection="1">
      <alignment horizontal="center" vertical="top" wrapText="1"/>
    </xf>
    <xf numFmtId="0" fontId="5" fillId="13" borderId="20" xfId="0" applyFont="1" applyFill="1" applyBorder="1" applyAlignment="1">
      <alignment horizontal="center" vertical="center" wrapText="1"/>
    </xf>
    <xf numFmtId="0" fontId="5" fillId="13" borderId="21" xfId="0" applyFont="1" applyFill="1" applyBorder="1" applyAlignment="1">
      <alignment horizontal="center" vertical="center" wrapText="1"/>
    </xf>
    <xf numFmtId="0" fontId="5" fillId="13" borderId="22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right" vertical="center" wrapText="1"/>
    </xf>
    <xf numFmtId="0" fontId="20" fillId="7" borderId="3" xfId="0" applyFont="1" applyFill="1" applyBorder="1" applyAlignment="1" applyProtection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6" fillId="13" borderId="1" xfId="0" applyFont="1" applyFill="1" applyBorder="1" applyAlignment="1">
      <alignment horizontal="right" vertical="center" wrapText="1"/>
    </xf>
    <xf numFmtId="0" fontId="20" fillId="7" borderId="1" xfId="0" applyFont="1" applyFill="1" applyBorder="1" applyAlignment="1" applyProtection="1">
      <alignment horizontal="center" vertical="center" wrapText="1"/>
    </xf>
    <xf numFmtId="9" fontId="20" fillId="7" borderId="2" xfId="0" applyNumberFormat="1" applyFont="1" applyFill="1" applyBorder="1" applyAlignment="1" applyProtection="1">
      <alignment horizontal="center" vertical="center" wrapText="1"/>
    </xf>
    <xf numFmtId="0" fontId="31" fillId="13" borderId="1" xfId="0" applyFont="1" applyFill="1" applyBorder="1" applyAlignment="1">
      <alignment horizontal="right" vertical="center" wrapText="1"/>
    </xf>
    <xf numFmtId="1" fontId="20" fillId="7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2" fillId="13" borderId="17" xfId="0" applyFont="1" applyFill="1" applyBorder="1" applyAlignment="1">
      <alignment horizontal="right" vertical="center" wrapText="1"/>
    </xf>
    <xf numFmtId="0" fontId="32" fillId="13" borderId="29" xfId="0" applyFont="1" applyFill="1" applyBorder="1" applyAlignment="1">
      <alignment horizontal="right" vertical="center" wrapText="1"/>
    </xf>
    <xf numFmtId="0" fontId="29" fillId="7" borderId="17" xfId="0" applyFont="1" applyFill="1" applyBorder="1" applyAlignment="1" applyProtection="1">
      <alignment horizontal="center" vertical="center" wrapText="1"/>
    </xf>
    <xf numFmtId="0" fontId="29" fillId="7" borderId="18" xfId="0" applyFont="1" applyFill="1" applyBorder="1" applyAlignment="1" applyProtection="1">
      <alignment horizontal="center" vertical="center" wrapText="1"/>
    </xf>
    <xf numFmtId="0" fontId="29" fillId="7" borderId="19" xfId="0" applyFont="1" applyFill="1" applyBorder="1" applyAlignment="1" applyProtection="1">
      <alignment horizontal="center" vertical="center" wrapText="1"/>
    </xf>
    <xf numFmtId="0" fontId="6" fillId="13" borderId="2" xfId="0" applyFont="1" applyFill="1" applyBorder="1" applyAlignment="1">
      <alignment horizontal="right" vertical="center" wrapText="1"/>
    </xf>
    <xf numFmtId="49" fontId="6" fillId="0" borderId="7" xfId="0" applyNumberFormat="1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FF00"/>
  </sheetPr>
  <dimension ref="A1:S52"/>
  <sheetViews>
    <sheetView tabSelected="1" topLeftCell="A10" zoomScale="70" zoomScaleNormal="70" zoomScalePageLayoutView="85" workbookViewId="0">
      <selection activeCell="D27" sqref="D27"/>
    </sheetView>
  </sheetViews>
  <sheetFormatPr defaultColWidth="3.140625" defaultRowHeight="15" x14ac:dyDescent="0.25"/>
  <cols>
    <col min="1" max="1" width="12" style="5" customWidth="1"/>
    <col min="2" max="2" width="45.28515625" style="4" customWidth="1"/>
    <col min="3" max="3" width="4.140625" style="4" customWidth="1"/>
    <col min="4" max="7" width="8.28515625" style="7" customWidth="1"/>
    <col min="8" max="8" width="11.28515625" style="7" customWidth="1"/>
    <col min="9" max="9" width="15.28515625" style="7" customWidth="1"/>
    <col min="10" max="10" width="35.28515625" style="7" customWidth="1"/>
    <col min="11" max="11" width="21.5703125" style="7" customWidth="1"/>
    <col min="12" max="12" width="22.28515625" style="7" customWidth="1"/>
    <col min="13" max="13" width="2.42578125" style="7" customWidth="1"/>
    <col min="14" max="14" width="7.5703125" style="4" hidden="1" customWidth="1"/>
    <col min="15" max="16" width="7.140625" style="4" hidden="1" customWidth="1"/>
    <col min="17" max="18" width="7.42578125" style="4" hidden="1" customWidth="1"/>
    <col min="19" max="19" width="9.7109375" style="4" hidden="1" customWidth="1"/>
    <col min="20" max="20" width="20.140625" style="4" customWidth="1"/>
    <col min="21" max="21" width="21" style="4" customWidth="1"/>
    <col min="22" max="16384" width="3.140625" style="4"/>
  </cols>
  <sheetData>
    <row r="1" spans="1:19" ht="15" customHeight="1" x14ac:dyDescent="0.25">
      <c r="A1" s="238" t="s">
        <v>71</v>
      </c>
      <c r="B1" s="232" t="s">
        <v>72</v>
      </c>
      <c r="C1" s="233"/>
      <c r="D1" s="233"/>
      <c r="E1" s="233"/>
      <c r="F1" s="233"/>
      <c r="G1" s="233"/>
      <c r="H1" s="233"/>
      <c r="I1" s="233"/>
      <c r="J1" s="233"/>
      <c r="K1" s="234"/>
      <c r="L1" s="151" t="s">
        <v>74</v>
      </c>
    </row>
    <row r="2" spans="1:19" ht="15.75" customHeight="1" thickBot="1" x14ac:dyDescent="0.3">
      <c r="A2" s="239"/>
      <c r="B2" s="235"/>
      <c r="C2" s="236"/>
      <c r="D2" s="236"/>
      <c r="E2" s="236"/>
      <c r="F2" s="236"/>
      <c r="G2" s="236"/>
      <c r="H2" s="236"/>
      <c r="I2" s="236"/>
      <c r="J2" s="236"/>
      <c r="K2" s="237"/>
      <c r="L2" s="150" t="s">
        <v>73</v>
      </c>
    </row>
    <row r="3" spans="1:19" ht="15" customHeight="1" x14ac:dyDescent="0.25">
      <c r="A3" s="274" t="s">
        <v>75</v>
      </c>
      <c r="B3" s="274"/>
      <c r="C3" s="275"/>
      <c r="D3" s="276"/>
      <c r="E3" s="90"/>
      <c r="F3" s="274" t="s">
        <v>77</v>
      </c>
      <c r="G3" s="277"/>
      <c r="H3" s="277"/>
      <c r="I3" s="167"/>
      <c r="J3" s="96"/>
      <c r="K3" s="95"/>
      <c r="L3" s="95"/>
    </row>
    <row r="4" spans="1:19" ht="15" customHeight="1" x14ac:dyDescent="0.25">
      <c r="A4" s="274" t="s">
        <v>76</v>
      </c>
      <c r="B4" s="274"/>
      <c r="C4" s="278"/>
      <c r="D4" s="279"/>
      <c r="E4" s="279"/>
      <c r="F4" s="280"/>
      <c r="G4" s="281" t="s">
        <v>78</v>
      </c>
      <c r="H4" s="282"/>
      <c r="I4" s="283"/>
      <c r="J4" s="284"/>
      <c r="K4" s="95"/>
      <c r="L4" s="95"/>
    </row>
    <row r="5" spans="1:19" ht="15" customHeight="1" x14ac:dyDescent="0.25">
      <c r="A5" s="274" t="s">
        <v>79</v>
      </c>
      <c r="B5" s="274"/>
      <c r="C5" s="267"/>
      <c r="D5" s="268"/>
      <c r="E5" s="268"/>
      <c r="F5" s="268"/>
      <c r="G5" s="268"/>
      <c r="H5" s="268"/>
      <c r="I5" s="268"/>
      <c r="J5" s="269"/>
      <c r="K5" s="95"/>
      <c r="L5" s="95"/>
    </row>
    <row r="6" spans="1:19" ht="15" customHeight="1" x14ac:dyDescent="0.25">
      <c r="A6" s="285" t="s">
        <v>80</v>
      </c>
      <c r="B6" s="285"/>
      <c r="C6" s="286"/>
      <c r="D6" s="287"/>
      <c r="E6" s="287"/>
      <c r="F6" s="288"/>
      <c r="G6" s="97"/>
      <c r="H6" s="97"/>
      <c r="I6" s="97"/>
      <c r="J6" s="94"/>
      <c r="K6" s="95"/>
      <c r="L6" s="95"/>
    </row>
    <row r="7" spans="1:19" x14ac:dyDescent="0.25">
      <c r="A7" s="289" t="s">
        <v>81</v>
      </c>
      <c r="B7" s="289"/>
      <c r="C7" s="267"/>
      <c r="D7" s="268"/>
      <c r="E7" s="268"/>
      <c r="F7" s="268"/>
      <c r="G7" s="268"/>
      <c r="H7" s="268"/>
      <c r="I7" s="269"/>
      <c r="J7" s="94"/>
      <c r="K7" s="95"/>
      <c r="L7" s="95"/>
    </row>
    <row r="8" spans="1:19" ht="15" customHeight="1" x14ac:dyDescent="0.25">
      <c r="A8" s="270" t="s">
        <v>82</v>
      </c>
      <c r="B8" s="270"/>
      <c r="C8" s="271"/>
      <c r="D8" s="272"/>
      <c r="E8" s="272"/>
      <c r="F8" s="272"/>
      <c r="G8" s="272"/>
      <c r="H8" s="272"/>
      <c r="I8" s="273"/>
      <c r="J8" s="94"/>
      <c r="K8" s="2"/>
      <c r="L8" s="8"/>
    </row>
    <row r="9" spans="1:19" ht="15" customHeight="1" x14ac:dyDescent="0.25">
      <c r="A9" s="274" t="s">
        <v>183</v>
      </c>
      <c r="B9" s="274"/>
      <c r="C9" s="286"/>
      <c r="D9" s="287"/>
      <c r="E9" s="287"/>
      <c r="F9" s="288"/>
      <c r="G9" s="97"/>
      <c r="H9" s="97"/>
      <c r="I9" s="97"/>
      <c r="J9" s="94"/>
      <c r="K9" s="95"/>
      <c r="L9" s="95"/>
    </row>
    <row r="10" spans="1:19" ht="15" customHeight="1" x14ac:dyDescent="0.25">
      <c r="A10" s="274" t="s">
        <v>84</v>
      </c>
      <c r="B10" s="290"/>
      <c r="C10" s="267"/>
      <c r="D10" s="268"/>
      <c r="E10" s="268"/>
      <c r="F10" s="268"/>
      <c r="G10" s="268"/>
      <c r="H10" s="268"/>
      <c r="I10" s="268"/>
      <c r="J10" s="268"/>
      <c r="K10" s="268"/>
      <c r="L10" s="269"/>
    </row>
    <row r="11" spans="1:19" ht="15" customHeight="1" x14ac:dyDescent="0.25">
      <c r="A11" s="274" t="s">
        <v>85</v>
      </c>
      <c r="B11" s="274"/>
      <c r="C11" s="161"/>
      <c r="D11" s="54"/>
      <c r="E11" s="98" t="s">
        <v>86</v>
      </c>
      <c r="F11" s="54" t="s">
        <v>22</v>
      </c>
      <c r="G11" s="97" t="s">
        <v>87</v>
      </c>
      <c r="H11" s="97"/>
      <c r="I11" s="94"/>
      <c r="J11" s="94"/>
      <c r="K11" s="95"/>
      <c r="L11" s="95"/>
    </row>
    <row r="12" spans="1:19" s="1" customFormat="1" x14ac:dyDescent="0.25">
      <c r="A12" s="99"/>
      <c r="B12" s="91"/>
      <c r="C12" s="91"/>
      <c r="D12" s="94"/>
      <c r="E12" s="94"/>
      <c r="F12" s="94"/>
      <c r="G12" s="94"/>
      <c r="H12" s="94"/>
      <c r="I12" s="94"/>
      <c r="J12" s="94"/>
      <c r="K12" s="94"/>
      <c r="L12" s="94"/>
      <c r="M12" s="7"/>
    </row>
    <row r="13" spans="1:19" s="3" customFormat="1" x14ac:dyDescent="0.25">
      <c r="A13" s="91"/>
      <c r="B13" s="91"/>
      <c r="C13" s="91"/>
      <c r="D13" s="260" t="s">
        <v>112</v>
      </c>
      <c r="E13" s="261"/>
      <c r="F13" s="261"/>
      <c r="G13" s="261"/>
      <c r="H13" s="261"/>
      <c r="I13" s="261"/>
      <c r="J13" s="261"/>
      <c r="K13" s="257" t="s">
        <v>56</v>
      </c>
      <c r="L13" s="258"/>
      <c r="M13" s="7"/>
    </row>
    <row r="14" spans="1:19" s="3" customFormat="1" ht="38.25" x14ac:dyDescent="0.25">
      <c r="A14" s="188" t="s">
        <v>88</v>
      </c>
      <c r="B14" s="257"/>
      <c r="C14" s="259"/>
      <c r="D14" s="195" t="s">
        <v>0</v>
      </c>
      <c r="E14" s="195" t="s">
        <v>1</v>
      </c>
      <c r="F14" s="195" t="s">
        <v>2</v>
      </c>
      <c r="G14" s="195" t="s">
        <v>3</v>
      </c>
      <c r="H14" s="195" t="s">
        <v>113</v>
      </c>
      <c r="I14" s="195" t="s">
        <v>4</v>
      </c>
      <c r="J14" s="196" t="s">
        <v>114</v>
      </c>
      <c r="K14" s="196" t="s">
        <v>115</v>
      </c>
      <c r="L14" s="196" t="s">
        <v>116</v>
      </c>
      <c r="M14" s="7"/>
    </row>
    <row r="15" spans="1:19" s="3" customFormat="1" ht="30.75" customHeight="1" x14ac:dyDescent="0.25">
      <c r="A15" s="56" t="s">
        <v>21</v>
      </c>
      <c r="B15" s="195" t="s">
        <v>122</v>
      </c>
      <c r="C15" s="55"/>
      <c r="D15" s="196" t="s">
        <v>117</v>
      </c>
      <c r="E15" s="196" t="s">
        <v>118</v>
      </c>
      <c r="F15" s="197" t="s">
        <v>119</v>
      </c>
      <c r="G15" s="196" t="s">
        <v>5</v>
      </c>
      <c r="H15" s="197" t="s">
        <v>120</v>
      </c>
      <c r="I15" s="196" t="s">
        <v>121</v>
      </c>
      <c r="J15" s="55"/>
      <c r="K15" s="55"/>
      <c r="L15" s="55"/>
      <c r="M15" s="7"/>
      <c r="N15" s="52" t="s">
        <v>31</v>
      </c>
      <c r="O15" s="52" t="s">
        <v>33</v>
      </c>
      <c r="P15" s="52" t="s">
        <v>32</v>
      </c>
      <c r="Q15" s="52" t="s">
        <v>34</v>
      </c>
      <c r="R15" s="52" t="s">
        <v>35</v>
      </c>
      <c r="S15" s="52" t="s">
        <v>36</v>
      </c>
    </row>
    <row r="16" spans="1:19" s="3" customFormat="1" x14ac:dyDescent="0.25">
      <c r="A16" s="26" t="s">
        <v>11</v>
      </c>
      <c r="B16" s="189" t="s">
        <v>167</v>
      </c>
      <c r="C16" s="64"/>
      <c r="D16" s="83" t="s">
        <v>22</v>
      </c>
      <c r="E16" s="84"/>
      <c r="F16" s="86"/>
      <c r="G16" s="84"/>
      <c r="H16" s="86"/>
      <c r="I16" s="62"/>
      <c r="J16" s="36"/>
      <c r="K16" s="37"/>
      <c r="L16" s="37"/>
      <c r="M16" s="7"/>
      <c r="N16" s="107">
        <f t="shared" ref="N16:N22" si="0">IF(ISBLANK(G16),0,1)</f>
        <v>0</v>
      </c>
      <c r="O16" s="107">
        <f t="shared" ref="O16:O22" si="1">IF(ISBLANK(G16),0,10)</f>
        <v>0</v>
      </c>
      <c r="P16" s="107">
        <f t="shared" ref="P16:P21" si="2">10-(N16*10)</f>
        <v>10</v>
      </c>
      <c r="Q16" s="107">
        <f t="shared" ref="Q16:Q22" si="3">IF(AND(COUNTA(D16,E16,F16,G16,I16)=1,ISBLANK(G16)),1,0)</f>
        <v>1</v>
      </c>
      <c r="R16" s="107">
        <f t="shared" ref="R16:R21" si="4">IF(AND(COUNTA(G16,D16,E16,F16,I16)=1),0,1)</f>
        <v>0</v>
      </c>
      <c r="S16" s="107">
        <f t="shared" ref="S16:S21" si="5">IF(Q16&gt;1,1,0)</f>
        <v>0</v>
      </c>
    </row>
    <row r="17" spans="1:19" s="1" customFormat="1" x14ac:dyDescent="0.25">
      <c r="A17" s="27" t="s">
        <v>12</v>
      </c>
      <c r="B17" s="189" t="s">
        <v>89</v>
      </c>
      <c r="C17" s="155"/>
      <c r="D17" s="84" t="s">
        <v>22</v>
      </c>
      <c r="E17" s="84"/>
      <c r="F17" s="86"/>
      <c r="G17" s="63"/>
      <c r="H17" s="86"/>
      <c r="I17" s="62"/>
      <c r="J17" s="36"/>
      <c r="K17" s="36"/>
      <c r="L17" s="36"/>
      <c r="M17" s="7"/>
      <c r="N17" s="107">
        <f t="shared" si="0"/>
        <v>0</v>
      </c>
      <c r="O17" s="107">
        <f t="shared" si="1"/>
        <v>0</v>
      </c>
      <c r="P17" s="107">
        <f t="shared" si="2"/>
        <v>10</v>
      </c>
      <c r="Q17" s="107">
        <f t="shared" si="3"/>
        <v>1</v>
      </c>
      <c r="R17" s="107">
        <f t="shared" si="4"/>
        <v>0</v>
      </c>
      <c r="S17" s="107">
        <f t="shared" si="5"/>
        <v>0</v>
      </c>
    </row>
    <row r="18" spans="1:19" x14ac:dyDescent="0.25">
      <c r="A18" s="27" t="s">
        <v>13</v>
      </c>
      <c r="B18" s="190" t="s">
        <v>90</v>
      </c>
      <c r="C18" s="65" t="s">
        <v>4</v>
      </c>
      <c r="D18" s="84" t="s">
        <v>22</v>
      </c>
      <c r="E18" s="85"/>
      <c r="F18" s="63"/>
      <c r="G18" s="63"/>
      <c r="H18" s="63"/>
      <c r="I18" s="85"/>
      <c r="J18" s="36"/>
      <c r="K18" s="37"/>
      <c r="L18" s="37"/>
      <c r="N18" s="107">
        <f t="shared" si="0"/>
        <v>0</v>
      </c>
      <c r="O18" s="107">
        <f t="shared" si="1"/>
        <v>0</v>
      </c>
      <c r="P18" s="107">
        <f t="shared" si="2"/>
        <v>10</v>
      </c>
      <c r="Q18" s="107">
        <f t="shared" si="3"/>
        <v>1</v>
      </c>
      <c r="R18" s="107">
        <f t="shared" si="4"/>
        <v>0</v>
      </c>
      <c r="S18" s="107">
        <f t="shared" si="5"/>
        <v>0</v>
      </c>
    </row>
    <row r="19" spans="1:19" x14ac:dyDescent="0.25">
      <c r="A19" s="26" t="s">
        <v>123</v>
      </c>
      <c r="B19" s="189" t="s">
        <v>91</v>
      </c>
      <c r="C19" s="66"/>
      <c r="D19" s="84" t="s">
        <v>22</v>
      </c>
      <c r="E19" s="85"/>
      <c r="F19" s="85"/>
      <c r="G19" s="85"/>
      <c r="H19" s="85"/>
      <c r="I19" s="63"/>
      <c r="J19" s="36"/>
      <c r="K19" s="37"/>
      <c r="L19" s="37"/>
      <c r="N19" s="107">
        <f t="shared" si="0"/>
        <v>0</v>
      </c>
      <c r="O19" s="107">
        <f t="shared" si="1"/>
        <v>0</v>
      </c>
      <c r="P19" s="107">
        <f t="shared" si="2"/>
        <v>10</v>
      </c>
      <c r="Q19" s="107">
        <f t="shared" si="3"/>
        <v>1</v>
      </c>
      <c r="R19" s="107">
        <f t="shared" si="4"/>
        <v>0</v>
      </c>
      <c r="S19" s="107">
        <f t="shared" si="5"/>
        <v>0</v>
      </c>
    </row>
    <row r="20" spans="1:19" s="3" customFormat="1" x14ac:dyDescent="0.25">
      <c r="A20" s="26" t="s">
        <v>16</v>
      </c>
      <c r="B20" s="178" t="s">
        <v>95</v>
      </c>
      <c r="C20" s="69" t="s">
        <v>4</v>
      </c>
      <c r="D20" s="84" t="s">
        <v>22</v>
      </c>
      <c r="E20" s="84"/>
      <c r="F20" s="63"/>
      <c r="G20" s="63"/>
      <c r="H20" s="62"/>
      <c r="I20" s="87"/>
      <c r="J20" s="36"/>
      <c r="K20" s="36"/>
      <c r="L20" s="36"/>
      <c r="M20" s="2"/>
      <c r="N20" s="107">
        <f>IF(ISBLANK(G20),0,1)</f>
        <v>0</v>
      </c>
      <c r="O20" s="107">
        <f>IF(ISBLANK(G20),0,10)</f>
        <v>0</v>
      </c>
      <c r="P20" s="107">
        <f t="shared" si="2"/>
        <v>10</v>
      </c>
      <c r="Q20" s="107">
        <f>IF(AND(COUNTA(D20,E20,F20,G20,I20)=1,ISBLANK(G20)),1,0)</f>
        <v>1</v>
      </c>
      <c r="R20" s="107">
        <f t="shared" si="4"/>
        <v>0</v>
      </c>
      <c r="S20" s="107">
        <f t="shared" si="5"/>
        <v>0</v>
      </c>
    </row>
    <row r="21" spans="1:19" x14ac:dyDescent="0.25">
      <c r="A21" s="26" t="s">
        <v>6</v>
      </c>
      <c r="B21" s="189" t="s">
        <v>92</v>
      </c>
      <c r="C21" s="67"/>
      <c r="D21" s="84" t="s">
        <v>22</v>
      </c>
      <c r="E21" s="84"/>
      <c r="F21" s="84"/>
      <c r="G21" s="84"/>
      <c r="H21" s="87"/>
      <c r="I21" s="63"/>
      <c r="J21" s="36"/>
      <c r="K21" s="37"/>
      <c r="L21" s="37"/>
      <c r="M21" s="9"/>
      <c r="N21" s="107">
        <f t="shared" si="0"/>
        <v>0</v>
      </c>
      <c r="O21" s="107">
        <f t="shared" si="1"/>
        <v>0</v>
      </c>
      <c r="P21" s="107">
        <f t="shared" si="2"/>
        <v>10</v>
      </c>
      <c r="Q21" s="107">
        <f t="shared" si="3"/>
        <v>1</v>
      </c>
      <c r="R21" s="107">
        <f t="shared" si="4"/>
        <v>0</v>
      </c>
      <c r="S21" s="107">
        <f t="shared" si="5"/>
        <v>0</v>
      </c>
    </row>
    <row r="22" spans="1:19" x14ac:dyDescent="0.25">
      <c r="A22" s="27" t="s">
        <v>14</v>
      </c>
      <c r="B22" s="189" t="s">
        <v>93</v>
      </c>
      <c r="C22" s="68"/>
      <c r="D22" s="84" t="s">
        <v>22</v>
      </c>
      <c r="E22" s="84"/>
      <c r="F22" s="84"/>
      <c r="G22" s="84"/>
      <c r="H22" s="87"/>
      <c r="I22" s="63"/>
      <c r="J22" s="36"/>
      <c r="K22" s="36"/>
      <c r="L22" s="36"/>
      <c r="M22" s="2"/>
      <c r="N22" s="107">
        <f t="shared" si="0"/>
        <v>0</v>
      </c>
      <c r="O22" s="107">
        <f t="shared" si="1"/>
        <v>0</v>
      </c>
      <c r="P22" s="107">
        <f t="shared" ref="P22" si="6">10-(N22*10)</f>
        <v>10</v>
      </c>
      <c r="Q22" s="107">
        <f t="shared" si="3"/>
        <v>1</v>
      </c>
      <c r="R22" s="107">
        <f t="shared" ref="R22" si="7">IF(AND(COUNTA(G22,D22,E22,F22,I22)=1),0,1)</f>
        <v>0</v>
      </c>
      <c r="S22" s="107">
        <f t="shared" ref="S22" si="8">IF(Q22&gt;1,1,0)</f>
        <v>0</v>
      </c>
    </row>
    <row r="23" spans="1:19" x14ac:dyDescent="0.25">
      <c r="A23" s="28" t="s">
        <v>15</v>
      </c>
      <c r="B23" s="191" t="s">
        <v>94</v>
      </c>
      <c r="C23" s="69" t="s">
        <v>4</v>
      </c>
      <c r="D23" s="84" t="s">
        <v>22</v>
      </c>
      <c r="E23" s="84"/>
      <c r="F23" s="63"/>
      <c r="G23" s="63"/>
      <c r="H23" s="62"/>
      <c r="I23" s="87"/>
      <c r="J23" s="36"/>
      <c r="K23" s="36"/>
      <c r="L23" s="36"/>
      <c r="M23" s="2"/>
      <c r="N23" s="107">
        <f t="shared" ref="N23:N39" si="9">IF(ISBLANK(G23),0,1)</f>
        <v>0</v>
      </c>
      <c r="O23" s="107">
        <f t="shared" ref="O23:O39" si="10">IF(ISBLANK(G23),0,10)</f>
        <v>0</v>
      </c>
      <c r="P23" s="107">
        <f t="shared" ref="P23:P39" si="11">10-(N23*10)</f>
        <v>10</v>
      </c>
      <c r="Q23" s="107">
        <f t="shared" ref="Q23:Q39" si="12">IF(AND(COUNTA(D23,E23,F23,G23,I23)=1,ISBLANK(G23)),1,0)</f>
        <v>1</v>
      </c>
      <c r="R23" s="107">
        <f t="shared" ref="R23:R39" si="13">IF(AND(COUNTA(G23,D23,E23,F23,I23)=1),0,1)</f>
        <v>0</v>
      </c>
      <c r="S23" s="107">
        <f t="shared" ref="S23:S39" si="14">IF(Q23&gt;1,1,0)</f>
        <v>0</v>
      </c>
    </row>
    <row r="24" spans="1:19" s="3" customFormat="1" x14ac:dyDescent="0.25">
      <c r="A24" s="27" t="s">
        <v>7</v>
      </c>
      <c r="B24" s="191" t="s">
        <v>96</v>
      </c>
      <c r="C24" s="158" t="s">
        <v>4</v>
      </c>
      <c r="D24" s="84" t="s">
        <v>22</v>
      </c>
      <c r="E24" s="84"/>
      <c r="F24" s="63"/>
      <c r="G24" s="63"/>
      <c r="H24" s="62"/>
      <c r="I24" s="87"/>
      <c r="J24" s="36"/>
      <c r="K24" s="36"/>
      <c r="L24" s="36"/>
      <c r="M24" s="2"/>
      <c r="N24" s="107">
        <f t="shared" si="9"/>
        <v>0</v>
      </c>
      <c r="O24" s="107">
        <f t="shared" si="10"/>
        <v>0</v>
      </c>
      <c r="P24" s="107">
        <f t="shared" si="11"/>
        <v>10</v>
      </c>
      <c r="Q24" s="107">
        <f t="shared" si="12"/>
        <v>1</v>
      </c>
      <c r="R24" s="107">
        <f t="shared" si="13"/>
        <v>0</v>
      </c>
      <c r="S24" s="107">
        <f t="shared" si="14"/>
        <v>0</v>
      </c>
    </row>
    <row r="25" spans="1:19" s="3" customFormat="1" ht="25.5" x14ac:dyDescent="0.25">
      <c r="A25" s="27" t="s">
        <v>17</v>
      </c>
      <c r="B25" s="204" t="s">
        <v>184</v>
      </c>
      <c r="C25" s="209" t="s">
        <v>4</v>
      </c>
      <c r="D25" s="84" t="s">
        <v>22</v>
      </c>
      <c r="E25" s="84"/>
      <c r="F25" s="63"/>
      <c r="G25" s="63"/>
      <c r="H25" s="62"/>
      <c r="I25" s="87"/>
      <c r="J25" s="36"/>
      <c r="K25" s="36"/>
      <c r="L25" s="36"/>
      <c r="M25" s="2"/>
      <c r="N25" s="107">
        <f t="shared" si="9"/>
        <v>0</v>
      </c>
      <c r="O25" s="107">
        <f t="shared" si="10"/>
        <v>0</v>
      </c>
      <c r="P25" s="107">
        <f t="shared" si="11"/>
        <v>10</v>
      </c>
      <c r="Q25" s="107">
        <f t="shared" si="12"/>
        <v>1</v>
      </c>
      <c r="R25" s="107">
        <f t="shared" si="13"/>
        <v>0</v>
      </c>
      <c r="S25" s="107">
        <f t="shared" si="14"/>
        <v>0</v>
      </c>
    </row>
    <row r="26" spans="1:19" x14ac:dyDescent="0.25">
      <c r="A26" s="27" t="s">
        <v>124</v>
      </c>
      <c r="B26" s="177" t="s">
        <v>98</v>
      </c>
      <c r="C26" s="68"/>
      <c r="D26" s="84" t="s">
        <v>22</v>
      </c>
      <c r="E26" s="84"/>
      <c r="F26" s="84"/>
      <c r="G26" s="84"/>
      <c r="H26" s="87"/>
      <c r="I26" s="63"/>
      <c r="J26" s="36"/>
      <c r="K26" s="36"/>
      <c r="L26" s="36"/>
      <c r="M26" s="2"/>
      <c r="N26" s="107">
        <f t="shared" si="9"/>
        <v>0</v>
      </c>
      <c r="O26" s="107">
        <f t="shared" si="10"/>
        <v>0</v>
      </c>
      <c r="P26" s="107">
        <f t="shared" si="11"/>
        <v>10</v>
      </c>
      <c r="Q26" s="107">
        <f t="shared" si="12"/>
        <v>1</v>
      </c>
      <c r="R26" s="107">
        <f t="shared" si="13"/>
        <v>0</v>
      </c>
      <c r="S26" s="107">
        <f t="shared" si="14"/>
        <v>0</v>
      </c>
    </row>
    <row r="27" spans="1:19" s="3" customFormat="1" ht="25.5" x14ac:dyDescent="0.25">
      <c r="A27" s="27" t="s">
        <v>18</v>
      </c>
      <c r="B27" s="178" t="s">
        <v>101</v>
      </c>
      <c r="C27" s="158" t="s">
        <v>4</v>
      </c>
      <c r="D27" s="84" t="s">
        <v>22</v>
      </c>
      <c r="E27" s="84"/>
      <c r="F27" s="63"/>
      <c r="G27" s="63"/>
      <c r="H27" s="63"/>
      <c r="I27" s="87"/>
      <c r="J27" s="36"/>
      <c r="K27" s="36"/>
      <c r="L27" s="36"/>
      <c r="M27" s="2"/>
      <c r="N27" s="107">
        <f t="shared" si="9"/>
        <v>0</v>
      </c>
      <c r="O27" s="107">
        <f t="shared" si="10"/>
        <v>0</v>
      </c>
      <c r="P27" s="107">
        <f t="shared" si="11"/>
        <v>10</v>
      </c>
      <c r="Q27" s="107">
        <f t="shared" si="12"/>
        <v>1</v>
      </c>
      <c r="R27" s="107">
        <f t="shared" si="13"/>
        <v>0</v>
      </c>
      <c r="S27" s="107">
        <f t="shared" si="14"/>
        <v>0</v>
      </c>
    </row>
    <row r="28" spans="1:19" ht="19.5" customHeight="1" x14ac:dyDescent="0.25">
      <c r="A28" s="29" t="s">
        <v>19</v>
      </c>
      <c r="B28" s="179" t="s">
        <v>102</v>
      </c>
      <c r="C28" s="70" t="s">
        <v>4</v>
      </c>
      <c r="D28" s="84" t="s">
        <v>22</v>
      </c>
      <c r="E28" s="84"/>
      <c r="F28" s="63"/>
      <c r="G28" s="63"/>
      <c r="H28" s="63"/>
      <c r="I28" s="87"/>
      <c r="J28" s="36"/>
      <c r="K28" s="36"/>
      <c r="L28" s="36"/>
      <c r="M28" s="2"/>
      <c r="N28" s="107">
        <f t="shared" si="9"/>
        <v>0</v>
      </c>
      <c r="O28" s="107">
        <f t="shared" si="10"/>
        <v>0</v>
      </c>
      <c r="P28" s="107">
        <f t="shared" si="11"/>
        <v>10</v>
      </c>
      <c r="Q28" s="107">
        <f t="shared" si="12"/>
        <v>1</v>
      </c>
      <c r="R28" s="107">
        <f t="shared" si="13"/>
        <v>0</v>
      </c>
      <c r="S28" s="107">
        <f t="shared" si="14"/>
        <v>0</v>
      </c>
    </row>
    <row r="29" spans="1:19" x14ac:dyDescent="0.25">
      <c r="A29" s="27" t="s">
        <v>10</v>
      </c>
      <c r="B29" s="178" t="s">
        <v>99</v>
      </c>
      <c r="C29" s="65" t="s">
        <v>4</v>
      </c>
      <c r="D29" s="84" t="s">
        <v>22</v>
      </c>
      <c r="E29" s="84"/>
      <c r="F29" s="63"/>
      <c r="G29" s="63"/>
      <c r="H29" s="63"/>
      <c r="I29" s="87"/>
      <c r="J29" s="36"/>
      <c r="K29" s="38"/>
      <c r="L29" s="38"/>
      <c r="N29" s="107">
        <f t="shared" si="9"/>
        <v>0</v>
      </c>
      <c r="O29" s="107">
        <f t="shared" si="10"/>
        <v>0</v>
      </c>
      <c r="P29" s="107">
        <f t="shared" si="11"/>
        <v>10</v>
      </c>
      <c r="Q29" s="107">
        <f t="shared" si="12"/>
        <v>1</v>
      </c>
      <c r="R29" s="107">
        <f t="shared" si="13"/>
        <v>0</v>
      </c>
      <c r="S29" s="107">
        <f t="shared" si="14"/>
        <v>0</v>
      </c>
    </row>
    <row r="30" spans="1:19" ht="18.75" customHeight="1" x14ac:dyDescent="0.25">
      <c r="A30" s="27" t="s">
        <v>9</v>
      </c>
      <c r="B30" s="177" t="s">
        <v>100</v>
      </c>
      <c r="C30" s="68"/>
      <c r="D30" s="84" t="s">
        <v>22</v>
      </c>
      <c r="E30" s="84"/>
      <c r="F30" s="84"/>
      <c r="G30" s="84"/>
      <c r="H30" s="87"/>
      <c r="I30" s="63"/>
      <c r="J30" s="36"/>
      <c r="K30" s="36"/>
      <c r="L30" s="36"/>
      <c r="M30" s="2"/>
      <c r="N30" s="107">
        <f t="shared" si="9"/>
        <v>0</v>
      </c>
      <c r="O30" s="107">
        <f t="shared" si="10"/>
        <v>0</v>
      </c>
      <c r="P30" s="107">
        <f t="shared" si="11"/>
        <v>10</v>
      </c>
      <c r="Q30" s="107">
        <f t="shared" si="12"/>
        <v>1</v>
      </c>
      <c r="R30" s="107">
        <f t="shared" si="13"/>
        <v>0</v>
      </c>
      <c r="S30" s="107">
        <f t="shared" si="14"/>
        <v>0</v>
      </c>
    </row>
    <row r="31" spans="1:19" x14ac:dyDescent="0.25">
      <c r="A31" s="27"/>
      <c r="B31" s="177" t="s">
        <v>103</v>
      </c>
      <c r="C31" s="68"/>
      <c r="D31" s="84" t="s">
        <v>22</v>
      </c>
      <c r="E31" s="84"/>
      <c r="F31" s="84"/>
      <c r="G31" s="84"/>
      <c r="H31" s="87"/>
      <c r="I31" s="63"/>
      <c r="J31" s="36"/>
      <c r="K31" s="38"/>
      <c r="L31" s="38"/>
      <c r="N31" s="107">
        <f t="shared" si="9"/>
        <v>0</v>
      </c>
      <c r="O31" s="107">
        <f t="shared" si="10"/>
        <v>0</v>
      </c>
      <c r="P31" s="107">
        <f t="shared" si="11"/>
        <v>10</v>
      </c>
      <c r="Q31" s="107">
        <f t="shared" si="12"/>
        <v>1</v>
      </c>
      <c r="R31" s="107">
        <f t="shared" si="13"/>
        <v>0</v>
      </c>
      <c r="S31" s="107">
        <f t="shared" si="14"/>
        <v>0</v>
      </c>
    </row>
    <row r="32" spans="1:19" ht="25.5" x14ac:dyDescent="0.25">
      <c r="A32" s="27" t="s">
        <v>61</v>
      </c>
      <c r="B32" s="192" t="s">
        <v>105</v>
      </c>
      <c r="C32" s="68"/>
      <c r="D32" s="84" t="s">
        <v>22</v>
      </c>
      <c r="E32" s="84"/>
      <c r="F32" s="84"/>
      <c r="G32" s="84"/>
      <c r="H32" s="87"/>
      <c r="I32" s="63"/>
      <c r="J32" s="36"/>
      <c r="K32" s="38"/>
      <c r="L32" s="38"/>
      <c r="N32" s="107">
        <f t="shared" si="9"/>
        <v>0</v>
      </c>
      <c r="O32" s="107">
        <f t="shared" si="10"/>
        <v>0</v>
      </c>
      <c r="P32" s="107">
        <f t="shared" si="11"/>
        <v>10</v>
      </c>
      <c r="Q32" s="107">
        <f t="shared" si="12"/>
        <v>1</v>
      </c>
      <c r="R32" s="107">
        <f t="shared" si="13"/>
        <v>0</v>
      </c>
      <c r="S32" s="107">
        <f t="shared" si="14"/>
        <v>0</v>
      </c>
    </row>
    <row r="33" spans="1:19" x14ac:dyDescent="0.25">
      <c r="A33" s="27" t="s">
        <v>63</v>
      </c>
      <c r="B33" s="177" t="s">
        <v>104</v>
      </c>
      <c r="C33" s="68"/>
      <c r="D33" s="84" t="s">
        <v>22</v>
      </c>
      <c r="E33" s="84"/>
      <c r="F33" s="84"/>
      <c r="G33" s="84"/>
      <c r="H33" s="87"/>
      <c r="I33" s="63"/>
      <c r="J33" s="36"/>
      <c r="K33" s="38"/>
      <c r="L33" s="38"/>
      <c r="N33" s="107">
        <f t="shared" si="9"/>
        <v>0</v>
      </c>
      <c r="O33" s="107">
        <f t="shared" si="10"/>
        <v>0</v>
      </c>
      <c r="P33" s="107">
        <f t="shared" si="11"/>
        <v>10</v>
      </c>
      <c r="Q33" s="107">
        <f t="shared" si="12"/>
        <v>1</v>
      </c>
      <c r="R33" s="107">
        <f t="shared" si="13"/>
        <v>0</v>
      </c>
      <c r="S33" s="107">
        <f t="shared" si="14"/>
        <v>0</v>
      </c>
    </row>
    <row r="34" spans="1:19" x14ac:dyDescent="0.25">
      <c r="A34" s="193" t="s">
        <v>106</v>
      </c>
      <c r="B34" s="180"/>
      <c r="C34" s="163"/>
      <c r="D34" s="165"/>
      <c r="E34" s="165"/>
      <c r="F34" s="165"/>
      <c r="G34" s="165"/>
      <c r="H34" s="165"/>
      <c r="I34" s="165"/>
      <c r="J34" s="163"/>
      <c r="K34" s="163"/>
      <c r="L34" s="164"/>
      <c r="N34" s="107"/>
      <c r="O34" s="107"/>
      <c r="P34" s="107"/>
      <c r="Q34" s="107"/>
      <c r="R34" s="107"/>
      <c r="S34" s="107"/>
    </row>
    <row r="35" spans="1:19" ht="56.25" customHeight="1" x14ac:dyDescent="0.25">
      <c r="A35" s="169" t="s">
        <v>67</v>
      </c>
      <c r="B35" s="194" t="s">
        <v>107</v>
      </c>
      <c r="C35" s="171"/>
      <c r="D35" s="84" t="s">
        <v>22</v>
      </c>
      <c r="E35" s="84"/>
      <c r="F35" s="84"/>
      <c r="G35" s="172"/>
      <c r="H35" s="84"/>
      <c r="I35" s="173"/>
      <c r="J35" s="36"/>
      <c r="K35" s="38"/>
      <c r="L35" s="38"/>
      <c r="M35" s="4"/>
      <c r="N35" s="107">
        <f t="shared" si="9"/>
        <v>0</v>
      </c>
      <c r="O35" s="107">
        <f t="shared" si="10"/>
        <v>0</v>
      </c>
      <c r="P35" s="107">
        <f t="shared" si="11"/>
        <v>10</v>
      </c>
      <c r="Q35" s="107">
        <f t="shared" si="12"/>
        <v>1</v>
      </c>
      <c r="R35" s="107">
        <f t="shared" si="13"/>
        <v>0</v>
      </c>
      <c r="S35" s="107">
        <f t="shared" si="14"/>
        <v>0</v>
      </c>
    </row>
    <row r="36" spans="1:19" ht="40.5" customHeight="1" x14ac:dyDescent="0.25">
      <c r="A36" s="174" t="s">
        <v>67</v>
      </c>
      <c r="B36" s="194" t="s">
        <v>108</v>
      </c>
      <c r="C36" s="166"/>
      <c r="D36" s="84" t="s">
        <v>22</v>
      </c>
      <c r="E36" s="85"/>
      <c r="F36" s="85"/>
      <c r="G36" s="85"/>
      <c r="H36" s="85"/>
      <c r="I36" s="63"/>
      <c r="J36" s="36"/>
      <c r="K36" s="38"/>
      <c r="L36" s="38"/>
      <c r="M36" s="4"/>
      <c r="N36" s="107">
        <f t="shared" si="9"/>
        <v>0</v>
      </c>
      <c r="O36" s="107">
        <f t="shared" si="10"/>
        <v>0</v>
      </c>
      <c r="P36" s="107">
        <f t="shared" si="11"/>
        <v>10</v>
      </c>
      <c r="Q36" s="107">
        <f t="shared" si="12"/>
        <v>1</v>
      </c>
      <c r="R36" s="107">
        <f t="shared" si="13"/>
        <v>0</v>
      </c>
      <c r="S36" s="107">
        <f t="shared" si="14"/>
        <v>0</v>
      </c>
    </row>
    <row r="37" spans="1:19" ht="15.75" customHeight="1" x14ac:dyDescent="0.25">
      <c r="A37" s="169" t="s">
        <v>68</v>
      </c>
      <c r="B37" s="170" t="s">
        <v>109</v>
      </c>
      <c r="C37" s="171"/>
      <c r="D37" s="84" t="s">
        <v>22</v>
      </c>
      <c r="E37" s="84"/>
      <c r="F37" s="84"/>
      <c r="G37" s="172"/>
      <c r="H37" s="84"/>
      <c r="I37" s="173"/>
      <c r="J37" s="36"/>
      <c r="K37" s="38"/>
      <c r="L37" s="38"/>
      <c r="M37" s="4"/>
      <c r="N37" s="107">
        <f t="shared" si="9"/>
        <v>0</v>
      </c>
      <c r="O37" s="107">
        <f t="shared" si="10"/>
        <v>0</v>
      </c>
      <c r="P37" s="107">
        <f t="shared" si="11"/>
        <v>10</v>
      </c>
      <c r="Q37" s="107">
        <f t="shared" si="12"/>
        <v>1</v>
      </c>
      <c r="R37" s="107">
        <f t="shared" si="13"/>
        <v>0</v>
      </c>
      <c r="S37" s="107">
        <f t="shared" si="14"/>
        <v>0</v>
      </c>
    </row>
    <row r="38" spans="1:19" x14ac:dyDescent="0.25">
      <c r="A38" s="169" t="s">
        <v>69</v>
      </c>
      <c r="B38" s="38" t="s">
        <v>110</v>
      </c>
      <c r="C38" s="171"/>
      <c r="D38" s="84" t="s">
        <v>22</v>
      </c>
      <c r="E38" s="84"/>
      <c r="F38" s="84"/>
      <c r="G38" s="84"/>
      <c r="H38" s="84"/>
      <c r="I38" s="173"/>
      <c r="J38" s="36"/>
      <c r="K38" s="38"/>
      <c r="L38" s="38"/>
      <c r="M38" s="4"/>
      <c r="N38" s="107">
        <f t="shared" si="9"/>
        <v>0</v>
      </c>
      <c r="O38" s="107">
        <f t="shared" si="10"/>
        <v>0</v>
      </c>
      <c r="P38" s="107">
        <f t="shared" si="11"/>
        <v>10</v>
      </c>
      <c r="Q38" s="107">
        <f t="shared" si="12"/>
        <v>1</v>
      </c>
      <c r="R38" s="107">
        <f t="shared" si="13"/>
        <v>0</v>
      </c>
      <c r="S38" s="107">
        <f t="shared" si="14"/>
        <v>0</v>
      </c>
    </row>
    <row r="39" spans="1:19" x14ac:dyDescent="0.25">
      <c r="A39" s="169" t="s">
        <v>70</v>
      </c>
      <c r="B39" s="170" t="s">
        <v>111</v>
      </c>
      <c r="C39" s="171"/>
      <c r="D39" s="84" t="s">
        <v>22</v>
      </c>
      <c r="E39" s="84"/>
      <c r="F39" s="84"/>
      <c r="G39" s="172"/>
      <c r="H39" s="84"/>
      <c r="I39" s="173"/>
      <c r="J39" s="36"/>
      <c r="K39" s="38"/>
      <c r="L39" s="38"/>
      <c r="M39" s="4"/>
      <c r="N39" s="107">
        <f t="shared" si="9"/>
        <v>0</v>
      </c>
      <c r="O39" s="107">
        <f t="shared" si="10"/>
        <v>0</v>
      </c>
      <c r="P39" s="107">
        <f t="shared" si="11"/>
        <v>10</v>
      </c>
      <c r="Q39" s="107">
        <f t="shared" si="12"/>
        <v>1</v>
      </c>
      <c r="R39" s="107">
        <f t="shared" si="13"/>
        <v>0</v>
      </c>
      <c r="S39" s="107">
        <f t="shared" si="14"/>
        <v>0</v>
      </c>
    </row>
    <row r="40" spans="1:19" ht="15.75" thickBot="1" x14ac:dyDescent="0.3">
      <c r="A40" s="93"/>
      <c r="B40" s="100"/>
      <c r="C40" s="101"/>
      <c r="D40" s="95"/>
      <c r="E40" s="95"/>
      <c r="F40" s="95"/>
      <c r="G40" s="95"/>
      <c r="H40" s="95"/>
      <c r="I40" s="95"/>
      <c r="J40" s="95"/>
      <c r="K40" s="95"/>
      <c r="L40" s="95"/>
      <c r="N40" s="39"/>
      <c r="O40" s="35"/>
      <c r="P40" s="35"/>
      <c r="Q40" s="35"/>
      <c r="R40" s="35"/>
      <c r="S40" s="53"/>
    </row>
    <row r="41" spans="1:19" ht="14.45" customHeight="1" thickBot="1" x14ac:dyDescent="0.3">
      <c r="A41" s="93"/>
      <c r="B41" s="252" t="s">
        <v>135</v>
      </c>
      <c r="C41" s="253"/>
      <c r="D41" s="253"/>
      <c r="E41" s="253"/>
      <c r="F41" s="254"/>
      <c r="G41" s="101"/>
      <c r="H41" s="251" t="s">
        <v>136</v>
      </c>
      <c r="I41" s="251"/>
      <c r="J41" s="251"/>
      <c r="K41" s="251"/>
      <c r="L41" s="251"/>
      <c r="N41" s="40">
        <f t="shared" ref="N41:S41" si="15">SUM(N16:N39)</f>
        <v>0</v>
      </c>
      <c r="O41" s="40">
        <f t="shared" si="15"/>
        <v>0</v>
      </c>
      <c r="P41" s="40">
        <f>SUM(P16:P39)</f>
        <v>230</v>
      </c>
      <c r="Q41" s="40">
        <f t="shared" si="15"/>
        <v>23</v>
      </c>
      <c r="R41" s="40">
        <f t="shared" si="15"/>
        <v>0</v>
      </c>
      <c r="S41" s="40">
        <f t="shared" si="15"/>
        <v>0</v>
      </c>
    </row>
    <row r="42" spans="1:19" s="6" customFormat="1" ht="13.9" customHeight="1" x14ac:dyDescent="0.25">
      <c r="A42" s="92"/>
      <c r="B42" s="262" t="s">
        <v>125</v>
      </c>
      <c r="C42" s="263"/>
      <c r="D42" s="255">
        <f>COUNTA(D16:D39)</f>
        <v>23</v>
      </c>
      <c r="E42" s="255"/>
      <c r="F42" s="255"/>
      <c r="G42" s="101"/>
      <c r="H42" s="95"/>
      <c r="I42" s="95"/>
      <c r="J42" s="95"/>
      <c r="K42" s="95"/>
      <c r="L42" s="95"/>
      <c r="M42" s="7"/>
      <c r="N42" s="40"/>
      <c r="O42" s="35"/>
      <c r="P42" s="35"/>
      <c r="Q42" s="35"/>
      <c r="R42" s="35"/>
      <c r="S42" s="40"/>
    </row>
    <row r="43" spans="1:19" s="6" customFormat="1" ht="13.9" customHeight="1" x14ac:dyDescent="0.25">
      <c r="A43" s="93"/>
      <c r="B43" s="244" t="s">
        <v>126</v>
      </c>
      <c r="C43" s="245"/>
      <c r="D43" s="240">
        <f>COUNTA(E16:E39)</f>
        <v>0</v>
      </c>
      <c r="E43" s="240"/>
      <c r="F43" s="240"/>
      <c r="G43" s="101"/>
      <c r="H43" s="95"/>
      <c r="I43" s="95"/>
      <c r="J43" s="95"/>
      <c r="K43" s="95"/>
      <c r="L43" s="95"/>
      <c r="M43" s="7"/>
      <c r="N43" s="40"/>
      <c r="O43" s="35"/>
      <c r="P43" s="35"/>
      <c r="Q43" s="35"/>
      <c r="R43" s="35"/>
      <c r="S43" s="40"/>
    </row>
    <row r="44" spans="1:19" s="6" customFormat="1" ht="13.9" customHeight="1" x14ac:dyDescent="0.25">
      <c r="A44" s="93"/>
      <c r="B44" s="244" t="s">
        <v>127</v>
      </c>
      <c r="C44" s="245"/>
      <c r="D44" s="240">
        <f>COUNTA(F16:F39)</f>
        <v>0</v>
      </c>
      <c r="E44" s="240"/>
      <c r="F44" s="240"/>
      <c r="G44" s="101"/>
      <c r="H44" s="95"/>
      <c r="I44" s="95"/>
      <c r="J44" s="95"/>
      <c r="K44" s="95"/>
      <c r="L44" s="95"/>
      <c r="M44" s="7"/>
      <c r="N44" s="40"/>
      <c r="O44" s="35" t="s">
        <v>59</v>
      </c>
      <c r="P44" s="35">
        <f>COUNTA(H16:H33)</f>
        <v>0</v>
      </c>
      <c r="Q44" s="35"/>
      <c r="R44" s="35"/>
      <c r="S44" s="40"/>
    </row>
    <row r="45" spans="1:19" s="6" customFormat="1" ht="13.9" customHeight="1" x14ac:dyDescent="0.25">
      <c r="A45" s="93"/>
      <c r="B45" s="248" t="s">
        <v>128</v>
      </c>
      <c r="C45" s="249"/>
      <c r="D45" s="240">
        <f>COUNTA(G16:G39)</f>
        <v>0</v>
      </c>
      <c r="E45" s="240"/>
      <c r="F45" s="240"/>
      <c r="G45" s="101"/>
      <c r="H45" s="95"/>
      <c r="I45" s="95"/>
      <c r="J45" s="95"/>
      <c r="K45" s="95"/>
      <c r="L45" s="95"/>
      <c r="M45" s="7"/>
      <c r="N45" s="40"/>
      <c r="O45" s="35"/>
      <c r="P45" s="35"/>
      <c r="Q45" s="35"/>
      <c r="R45" s="35"/>
      <c r="S45" s="40"/>
    </row>
    <row r="46" spans="1:19" s="6" customFormat="1" ht="13.9" customHeight="1" x14ac:dyDescent="0.25">
      <c r="A46" s="93"/>
      <c r="B46" s="248" t="s">
        <v>129</v>
      </c>
      <c r="C46" s="249"/>
      <c r="D46" s="240">
        <f>P46</f>
        <v>0</v>
      </c>
      <c r="E46" s="240"/>
      <c r="F46" s="240"/>
      <c r="G46" s="101"/>
      <c r="H46" s="95"/>
      <c r="I46" s="95"/>
      <c r="J46" s="95"/>
      <c r="K46" s="95"/>
      <c r="L46" s="95"/>
      <c r="M46" s="7"/>
      <c r="N46" s="40"/>
      <c r="O46" s="35" t="s">
        <v>58</v>
      </c>
      <c r="P46" s="35">
        <f>COUNTA(I16:I33)</f>
        <v>0</v>
      </c>
      <c r="Q46" s="35"/>
      <c r="R46" s="35"/>
      <c r="S46" s="40"/>
    </row>
    <row r="47" spans="1:19" s="6" customFormat="1" ht="13.9" customHeight="1" x14ac:dyDescent="0.25">
      <c r="A47" s="93"/>
      <c r="B47" s="244" t="s">
        <v>130</v>
      </c>
      <c r="C47" s="245"/>
      <c r="D47" s="250">
        <f>P47-(P47*P44*0.15)</f>
        <v>230</v>
      </c>
      <c r="E47" s="250"/>
      <c r="F47" s="250"/>
      <c r="G47" s="101"/>
      <c r="H47" s="95"/>
      <c r="I47" s="95"/>
      <c r="J47" s="95"/>
      <c r="K47" s="95"/>
      <c r="L47" s="95"/>
      <c r="M47" s="7"/>
      <c r="N47" s="40"/>
      <c r="O47" s="35" t="s">
        <v>57</v>
      </c>
      <c r="P47" s="35">
        <f>SUM(D42*10,D43*5,D44*(-10))</f>
        <v>230</v>
      </c>
      <c r="Q47" s="35"/>
      <c r="R47" s="35"/>
      <c r="S47" s="40"/>
    </row>
    <row r="48" spans="1:19" s="6" customFormat="1" ht="13.9" customHeight="1" x14ac:dyDescent="0.25">
      <c r="A48" s="93"/>
      <c r="B48" s="244" t="s">
        <v>131</v>
      </c>
      <c r="C48" s="245"/>
      <c r="D48" s="240">
        <f>P41</f>
        <v>230</v>
      </c>
      <c r="E48" s="240"/>
      <c r="F48" s="240"/>
      <c r="G48" s="101"/>
      <c r="H48" s="95"/>
      <c r="I48" s="95"/>
      <c r="J48" s="95"/>
      <c r="K48" s="95"/>
      <c r="L48" s="95"/>
      <c r="M48" s="7"/>
      <c r="N48" s="40"/>
      <c r="O48" s="35"/>
      <c r="P48" s="35"/>
      <c r="Q48" s="35"/>
      <c r="R48" s="35"/>
      <c r="S48" s="40"/>
    </row>
    <row r="49" spans="1:19" s="6" customFormat="1" ht="13.9" customHeight="1" x14ac:dyDescent="0.25">
      <c r="A49" s="93"/>
      <c r="B49" s="248" t="s">
        <v>132</v>
      </c>
      <c r="C49" s="249"/>
      <c r="D49" s="240">
        <f>Q41</f>
        <v>23</v>
      </c>
      <c r="E49" s="240"/>
      <c r="F49" s="240"/>
      <c r="G49" s="101"/>
      <c r="H49" s="95"/>
      <c r="I49" s="95"/>
      <c r="J49" s="95"/>
      <c r="K49" s="95"/>
      <c r="L49" s="95"/>
      <c r="M49" s="7"/>
      <c r="N49" s="40"/>
      <c r="O49" s="35" t="s">
        <v>37</v>
      </c>
      <c r="P49" s="35">
        <f>D47/P41</f>
        <v>1</v>
      </c>
      <c r="Q49" s="35"/>
      <c r="R49" s="35"/>
      <c r="S49" s="40"/>
    </row>
    <row r="50" spans="1:19" s="6" customFormat="1" ht="13.9" customHeight="1" thickBot="1" x14ac:dyDescent="0.3">
      <c r="A50" s="93"/>
      <c r="B50" s="244" t="s">
        <v>133</v>
      </c>
      <c r="C50" s="245"/>
      <c r="D50" s="264">
        <f>IF(OR(R41&gt;0,S41&gt;0),"chybí nebo chybná hodnota!",D47/P41)</f>
        <v>1</v>
      </c>
      <c r="E50" s="264"/>
      <c r="F50" s="264"/>
      <c r="G50" s="101"/>
      <c r="H50" s="95"/>
      <c r="I50" s="95"/>
      <c r="J50" s="50"/>
      <c r="K50" s="265"/>
      <c r="L50" s="266"/>
      <c r="M50" s="7"/>
    </row>
    <row r="51" spans="1:19" ht="18" customHeight="1" thickBot="1" x14ac:dyDescent="0.3">
      <c r="A51" s="102"/>
      <c r="B51" s="246" t="s">
        <v>134</v>
      </c>
      <c r="C51" s="247"/>
      <c r="D51" s="241" t="str">
        <f>IF(AND(P49&gt;0.75,P46&lt;1),"SATISFACTORY","UNSATISFACTORY")</f>
        <v>SATISFACTORY</v>
      </c>
      <c r="E51" s="242"/>
      <c r="F51" s="243"/>
      <c r="G51" s="103"/>
      <c r="H51" s="103"/>
      <c r="I51" s="103"/>
      <c r="J51" s="198" t="s">
        <v>137</v>
      </c>
      <c r="K51" s="256" t="s">
        <v>138</v>
      </c>
      <c r="L51" s="256"/>
      <c r="O51" s="3"/>
      <c r="P51" s="3"/>
      <c r="Q51" s="3"/>
      <c r="R51" s="3"/>
    </row>
    <row r="52" spans="1:19" x14ac:dyDescent="0.25">
      <c r="A52" s="102"/>
      <c r="B52" s="104"/>
      <c r="C52" s="104"/>
      <c r="D52" s="103"/>
      <c r="E52" s="103"/>
      <c r="F52" s="103"/>
      <c r="G52" s="103"/>
      <c r="H52" s="103"/>
      <c r="I52" s="103"/>
      <c r="J52" s="103"/>
      <c r="K52" s="103"/>
      <c r="L52" s="103"/>
      <c r="O52" s="3"/>
      <c r="P52" s="3"/>
      <c r="Q52" s="3"/>
      <c r="R52" s="3"/>
    </row>
  </sheetData>
  <sheetProtection algorithmName="SHA-512" hashValue="Wdlu9oifh661jHHpwRagQlTA0iF7XQq48fH//d9SLlc5th+E27nXx7XKaHZjVgglcwScP7DzyZsgkhuylRKOjA==" saltValue="97smdBB9jGdul+M3b+B3Fg==" spinCount="100000" sheet="1" formatCells="0" formatColumns="0" formatRows="0" selectLockedCells="1"/>
  <protectedRanges>
    <protectedRange sqref="C3:D3 I3 C4:F4 C5:I5 C6:F6 C7:I7 C9:F9 C10:L10 D11 F11" name="Oblast1_5"/>
    <protectedRange sqref="J36:L36" name="Oblast1_1"/>
    <protectedRange sqref="D36:H36" name="Oblast1_19"/>
    <protectedRange sqref="D39:H39 J35:L35 J37:L39" name="Oblast1_3"/>
    <protectedRange sqref="D35:H35 D37:H38" name="Oblast1_1_1_2"/>
  </protectedRanges>
  <mergeCells count="49">
    <mergeCell ref="A9:B9"/>
    <mergeCell ref="C9:F9"/>
    <mergeCell ref="A10:B10"/>
    <mergeCell ref="C10:L10"/>
    <mergeCell ref="A11:B11"/>
    <mergeCell ref="C7:I7"/>
    <mergeCell ref="A8:B8"/>
    <mergeCell ref="C8:I8"/>
    <mergeCell ref="A3:B3"/>
    <mergeCell ref="C3:D3"/>
    <mergeCell ref="F3:H3"/>
    <mergeCell ref="A4:B4"/>
    <mergeCell ref="C4:F4"/>
    <mergeCell ref="A5:B5"/>
    <mergeCell ref="C5:J5"/>
    <mergeCell ref="G4:H4"/>
    <mergeCell ref="I4:J4"/>
    <mergeCell ref="A6:B6"/>
    <mergeCell ref="C6:F6"/>
    <mergeCell ref="A7:B7"/>
    <mergeCell ref="D45:F45"/>
    <mergeCell ref="D49:F49"/>
    <mergeCell ref="K51:L51"/>
    <mergeCell ref="K13:L13"/>
    <mergeCell ref="B14:C14"/>
    <mergeCell ref="D44:F44"/>
    <mergeCell ref="D13:J13"/>
    <mergeCell ref="D46:F46"/>
    <mergeCell ref="B45:C45"/>
    <mergeCell ref="B46:C46"/>
    <mergeCell ref="B42:C42"/>
    <mergeCell ref="D50:F50"/>
    <mergeCell ref="K50:L50"/>
    <mergeCell ref="B1:K2"/>
    <mergeCell ref="A1:A2"/>
    <mergeCell ref="D43:F43"/>
    <mergeCell ref="D51:F51"/>
    <mergeCell ref="B50:C50"/>
    <mergeCell ref="B51:C51"/>
    <mergeCell ref="B47:C47"/>
    <mergeCell ref="B48:C48"/>
    <mergeCell ref="D48:F48"/>
    <mergeCell ref="B49:C49"/>
    <mergeCell ref="D47:F47"/>
    <mergeCell ref="H41:L41"/>
    <mergeCell ref="B43:C43"/>
    <mergeCell ref="B41:F41"/>
    <mergeCell ref="D42:F42"/>
    <mergeCell ref="B44:C44"/>
  </mergeCells>
  <phoneticPr fontId="0" type="noConversion"/>
  <pageMargins left="0.27559055118110237" right="0.27559055118110237" top="0.27559055118110237" bottom="0.15748031496062992" header="0.47244094488188981" footer="0.11811023622047245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00B050"/>
  </sheetPr>
  <dimension ref="A1:U64"/>
  <sheetViews>
    <sheetView topLeftCell="A7" zoomScale="70" zoomScaleNormal="70" zoomScalePageLayoutView="85" workbookViewId="0">
      <selection activeCell="F31" sqref="F31"/>
    </sheetView>
  </sheetViews>
  <sheetFormatPr defaultColWidth="3.140625" defaultRowHeight="15" x14ac:dyDescent="0.25"/>
  <cols>
    <col min="1" max="1" width="11.5703125" style="5" customWidth="1"/>
    <col min="2" max="2" width="46.5703125" style="4" customWidth="1"/>
    <col min="3" max="3" width="4.140625" style="4" customWidth="1"/>
    <col min="4" max="5" width="8.28515625" style="7" customWidth="1"/>
    <col min="6" max="6" width="9.140625" style="7" customWidth="1"/>
    <col min="7" max="7" width="8.28515625" style="7" customWidth="1"/>
    <col min="8" max="8" width="11.85546875" style="7" customWidth="1"/>
    <col min="9" max="9" width="15.28515625" style="7" customWidth="1"/>
    <col min="10" max="10" width="35.28515625" style="7" customWidth="1"/>
    <col min="11" max="11" width="21.5703125" style="7" customWidth="1"/>
    <col min="12" max="12" width="22.28515625" style="7" customWidth="1"/>
    <col min="13" max="13" width="3" style="7" customWidth="1"/>
    <col min="14" max="14" width="7.5703125" style="4" hidden="1" customWidth="1"/>
    <col min="15" max="15" width="16.5703125" style="4" hidden="1" customWidth="1"/>
    <col min="16" max="16" width="7.140625" style="4" hidden="1" customWidth="1"/>
    <col min="17" max="17" width="8.7109375" style="4" hidden="1" customWidth="1"/>
    <col min="18" max="18" width="7.42578125" style="4" hidden="1" customWidth="1"/>
    <col min="19" max="19" width="9.7109375" style="4" hidden="1" customWidth="1"/>
    <col min="20" max="20" width="20.140625" style="4" customWidth="1"/>
    <col min="21" max="21" width="21" style="4" customWidth="1"/>
    <col min="22" max="16384" width="3.140625" style="4"/>
  </cols>
  <sheetData>
    <row r="1" spans="1:19" ht="15" customHeight="1" x14ac:dyDescent="0.25">
      <c r="A1" s="238" t="s">
        <v>71</v>
      </c>
      <c r="B1" s="232" t="s">
        <v>140</v>
      </c>
      <c r="C1" s="233"/>
      <c r="D1" s="233"/>
      <c r="E1" s="233"/>
      <c r="F1" s="233"/>
      <c r="G1" s="233"/>
      <c r="H1" s="233"/>
      <c r="I1" s="233"/>
      <c r="J1" s="233"/>
      <c r="K1" s="234"/>
      <c r="L1" s="151" t="s">
        <v>60</v>
      </c>
    </row>
    <row r="2" spans="1:19" ht="15.75" customHeight="1" thickBot="1" x14ac:dyDescent="0.3">
      <c r="A2" s="239"/>
      <c r="B2" s="235"/>
      <c r="C2" s="236"/>
      <c r="D2" s="236"/>
      <c r="E2" s="236"/>
      <c r="F2" s="236"/>
      <c r="G2" s="236"/>
      <c r="H2" s="236"/>
      <c r="I2" s="236"/>
      <c r="J2" s="236"/>
      <c r="K2" s="237"/>
      <c r="L2" s="150" t="s">
        <v>73</v>
      </c>
    </row>
    <row r="3" spans="1:19" ht="15" customHeight="1" x14ac:dyDescent="0.25">
      <c r="A3" s="274" t="s">
        <v>75</v>
      </c>
      <c r="B3" s="274"/>
      <c r="C3" s="275"/>
      <c r="D3" s="276"/>
      <c r="E3" s="90"/>
      <c r="F3" s="274" t="s">
        <v>77</v>
      </c>
      <c r="G3" s="277"/>
      <c r="H3" s="277"/>
      <c r="I3" s="167"/>
      <c r="J3" s="96"/>
      <c r="K3" s="95"/>
      <c r="L3" s="95"/>
    </row>
    <row r="4" spans="1:19" ht="15" customHeight="1" x14ac:dyDescent="0.25">
      <c r="A4" s="274" t="s">
        <v>76</v>
      </c>
      <c r="B4" s="274"/>
      <c r="C4" s="278"/>
      <c r="D4" s="279"/>
      <c r="E4" s="279"/>
      <c r="F4" s="280"/>
      <c r="G4" s="281" t="s">
        <v>78</v>
      </c>
      <c r="H4" s="282"/>
      <c r="I4" s="283"/>
      <c r="J4" s="284"/>
      <c r="K4" s="95"/>
      <c r="L4" s="95"/>
    </row>
    <row r="5" spans="1:19" ht="15" customHeight="1" x14ac:dyDescent="0.25">
      <c r="A5" s="274" t="s">
        <v>79</v>
      </c>
      <c r="B5" s="274"/>
      <c r="C5" s="267"/>
      <c r="D5" s="268"/>
      <c r="E5" s="268"/>
      <c r="F5" s="268"/>
      <c r="G5" s="268"/>
      <c r="H5" s="268"/>
      <c r="I5" s="268"/>
      <c r="J5" s="269"/>
      <c r="K5" s="95"/>
      <c r="L5" s="95"/>
    </row>
    <row r="6" spans="1:19" ht="15" customHeight="1" x14ac:dyDescent="0.25">
      <c r="A6" s="285" t="s">
        <v>80</v>
      </c>
      <c r="B6" s="285"/>
      <c r="C6" s="286"/>
      <c r="D6" s="287"/>
      <c r="E6" s="287"/>
      <c r="F6" s="288"/>
      <c r="G6" s="97"/>
      <c r="H6" s="97"/>
      <c r="I6" s="97"/>
      <c r="J6" s="94"/>
      <c r="K6" s="95"/>
      <c r="L6" s="95"/>
    </row>
    <row r="7" spans="1:19" x14ac:dyDescent="0.25">
      <c r="A7" s="289" t="s">
        <v>81</v>
      </c>
      <c r="B7" s="289"/>
      <c r="C7" s="267"/>
      <c r="D7" s="268"/>
      <c r="E7" s="268"/>
      <c r="F7" s="268"/>
      <c r="G7" s="268"/>
      <c r="H7" s="268"/>
      <c r="I7" s="269"/>
      <c r="J7" s="94"/>
      <c r="K7" s="95"/>
      <c r="L7" s="95"/>
    </row>
    <row r="8" spans="1:19" ht="15" customHeight="1" x14ac:dyDescent="0.25">
      <c r="A8" s="270" t="s">
        <v>82</v>
      </c>
      <c r="B8" s="270"/>
      <c r="C8" s="271"/>
      <c r="D8" s="272"/>
      <c r="E8" s="272"/>
      <c r="F8" s="272"/>
      <c r="G8" s="272"/>
      <c r="H8" s="272"/>
      <c r="I8" s="273"/>
      <c r="J8" s="94"/>
      <c r="K8" s="2"/>
      <c r="L8" s="8"/>
    </row>
    <row r="9" spans="1:19" ht="15" customHeight="1" x14ac:dyDescent="0.25">
      <c r="A9" s="274" t="s">
        <v>83</v>
      </c>
      <c r="B9" s="274"/>
      <c r="C9" s="286"/>
      <c r="D9" s="287"/>
      <c r="E9" s="287"/>
      <c r="F9" s="288"/>
      <c r="G9" s="97"/>
      <c r="H9" s="97"/>
      <c r="I9" s="97"/>
      <c r="J9" s="94"/>
      <c r="K9" s="95"/>
      <c r="L9" s="95"/>
    </row>
    <row r="10" spans="1:19" ht="15" customHeight="1" x14ac:dyDescent="0.25">
      <c r="A10" s="274" t="s">
        <v>84</v>
      </c>
      <c r="B10" s="290"/>
      <c r="C10" s="267"/>
      <c r="D10" s="268"/>
      <c r="E10" s="268"/>
      <c r="F10" s="268"/>
      <c r="G10" s="268"/>
      <c r="H10" s="268"/>
      <c r="I10" s="268"/>
      <c r="J10" s="268"/>
      <c r="K10" s="268"/>
      <c r="L10" s="269"/>
    </row>
    <row r="11" spans="1:19" ht="15" customHeight="1" x14ac:dyDescent="0.25">
      <c r="A11" s="274" t="s">
        <v>85</v>
      </c>
      <c r="B11" s="274"/>
      <c r="C11" s="175"/>
      <c r="D11" s="54"/>
      <c r="E11" s="98" t="s">
        <v>86</v>
      </c>
      <c r="F11" s="54" t="s">
        <v>22</v>
      </c>
      <c r="G11" s="97" t="s">
        <v>87</v>
      </c>
      <c r="H11" s="97"/>
      <c r="I11" s="94"/>
      <c r="J11" s="94"/>
      <c r="K11" s="95"/>
      <c r="L11" s="95"/>
    </row>
    <row r="12" spans="1:19" s="1" customFormat="1" ht="9.6" customHeight="1" x14ac:dyDescent="0.25">
      <c r="A12" s="99"/>
      <c r="B12" s="91"/>
      <c r="C12" s="91"/>
      <c r="D12" s="94"/>
      <c r="E12" s="94"/>
      <c r="F12" s="94"/>
      <c r="G12" s="94"/>
      <c r="H12" s="94"/>
      <c r="I12" s="94"/>
      <c r="J12" s="94"/>
      <c r="K12" s="94"/>
      <c r="L12" s="94"/>
      <c r="M12" s="7"/>
    </row>
    <row r="13" spans="1:19" s="3" customFormat="1" ht="15" customHeight="1" x14ac:dyDescent="0.25">
      <c r="A13" s="91"/>
      <c r="B13" s="91"/>
      <c r="C13" s="91"/>
      <c r="D13" s="291" t="s">
        <v>23</v>
      </c>
      <c r="E13" s="292"/>
      <c r="F13" s="292"/>
      <c r="G13" s="292"/>
      <c r="H13" s="292"/>
      <c r="I13" s="292"/>
      <c r="J13" s="292"/>
      <c r="K13" s="293" t="s">
        <v>141</v>
      </c>
      <c r="L13" s="294"/>
      <c r="M13" s="7"/>
    </row>
    <row r="14" spans="1:19" s="3" customFormat="1" ht="38.25" x14ac:dyDescent="0.25">
      <c r="A14" s="79" t="s">
        <v>139</v>
      </c>
      <c r="B14" s="257"/>
      <c r="C14" s="259"/>
      <c r="D14" s="195" t="s">
        <v>0</v>
      </c>
      <c r="E14" s="195" t="s">
        <v>1</v>
      </c>
      <c r="F14" s="195" t="s">
        <v>2</v>
      </c>
      <c r="G14" s="195" t="s">
        <v>3</v>
      </c>
      <c r="H14" s="195" t="s">
        <v>113</v>
      </c>
      <c r="I14" s="195" t="s">
        <v>4</v>
      </c>
      <c r="J14" s="196" t="s">
        <v>114</v>
      </c>
      <c r="K14" s="196" t="s">
        <v>115</v>
      </c>
      <c r="L14" s="196" t="s">
        <v>116</v>
      </c>
      <c r="M14" s="7"/>
    </row>
    <row r="15" spans="1:19" s="3" customFormat="1" ht="25.5" x14ac:dyDescent="0.25">
      <c r="A15" s="51" t="s">
        <v>38</v>
      </c>
      <c r="B15" s="199" t="s">
        <v>142</v>
      </c>
      <c r="C15" s="160"/>
      <c r="D15" s="196" t="s">
        <v>117</v>
      </c>
      <c r="E15" s="196" t="s">
        <v>118</v>
      </c>
      <c r="F15" s="197" t="s">
        <v>119</v>
      </c>
      <c r="G15" s="196" t="s">
        <v>5</v>
      </c>
      <c r="H15" s="197" t="s">
        <v>120</v>
      </c>
      <c r="I15" s="196" t="s">
        <v>121</v>
      </c>
      <c r="J15" s="160"/>
      <c r="K15" s="160"/>
      <c r="L15" s="160"/>
      <c r="M15" s="7"/>
      <c r="N15" s="52" t="s">
        <v>31</v>
      </c>
      <c r="O15" s="52" t="s">
        <v>33</v>
      </c>
      <c r="P15" s="52" t="s">
        <v>32</v>
      </c>
      <c r="Q15" s="52" t="s">
        <v>34</v>
      </c>
      <c r="R15" s="52" t="s">
        <v>35</v>
      </c>
      <c r="S15" s="52" t="s">
        <v>36</v>
      </c>
    </row>
    <row r="16" spans="1:19" s="1" customFormat="1" ht="25.5" x14ac:dyDescent="0.25">
      <c r="A16" s="57" t="s">
        <v>55</v>
      </c>
      <c r="B16" s="190" t="s">
        <v>143</v>
      </c>
      <c r="C16" s="59" t="s">
        <v>4</v>
      </c>
      <c r="D16" s="84" t="s">
        <v>22</v>
      </c>
      <c r="E16" s="85"/>
      <c r="F16" s="63"/>
      <c r="G16" s="63"/>
      <c r="H16" s="63"/>
      <c r="I16" s="85"/>
      <c r="J16" s="36"/>
      <c r="K16" s="36"/>
      <c r="L16" s="36"/>
      <c r="M16" s="7"/>
      <c r="N16" s="107">
        <f>IF(ISBLANK(G16),0,1)</f>
        <v>0</v>
      </c>
      <c r="O16" s="107">
        <f>IF(ISBLANK(G16),0,10)</f>
        <v>0</v>
      </c>
      <c r="P16" s="107">
        <f>10-(N16*10)</f>
        <v>10</v>
      </c>
      <c r="Q16" s="107">
        <f>IF(AND(COUNTA(D16,E16,F16,G16,I16)=1,ISBLANK(G16)),1,0)</f>
        <v>1</v>
      </c>
      <c r="R16" s="107">
        <f>IF(AND(COUNTA(G16,D16,E16,F16,I16)=1),0,1)</f>
        <v>0</v>
      </c>
      <c r="S16" s="107">
        <f>IF(Q16&gt;1,1,0)</f>
        <v>0</v>
      </c>
    </row>
    <row r="17" spans="1:19" ht="25.5" x14ac:dyDescent="0.25">
      <c r="A17" s="57" t="s">
        <v>55</v>
      </c>
      <c r="B17" s="190" t="s">
        <v>144</v>
      </c>
      <c r="C17" s="59" t="s">
        <v>4</v>
      </c>
      <c r="D17" s="84" t="s">
        <v>22</v>
      </c>
      <c r="E17" s="85"/>
      <c r="F17" s="63"/>
      <c r="G17" s="63"/>
      <c r="H17" s="63"/>
      <c r="I17" s="85"/>
      <c r="J17" s="36"/>
      <c r="K17" s="37"/>
      <c r="L17" s="37"/>
      <c r="N17" s="107">
        <f t="shared" ref="N17" si="0">IF(ISBLANK(G17),0,1)</f>
        <v>0</v>
      </c>
      <c r="O17" s="107">
        <f t="shared" ref="O17" si="1">IF(ISBLANK(G17),0,10)</f>
        <v>0</v>
      </c>
      <c r="P17" s="107">
        <f>10-(N17*10)</f>
        <v>10</v>
      </c>
      <c r="Q17" s="107">
        <f t="shared" ref="Q17" si="2">IF(AND(COUNTA(D17,E17,F17,G17,I17)=1,ISBLANK(G17)),1,0)</f>
        <v>1</v>
      </c>
      <c r="R17" s="107">
        <f>IF(AND(COUNTA(G17,D17,E17,F17,I17)=1),0,1)</f>
        <v>0</v>
      </c>
      <c r="S17" s="107">
        <f>IF(Q17&gt;1,1,0)</f>
        <v>0</v>
      </c>
    </row>
    <row r="18" spans="1:19" ht="25.5" x14ac:dyDescent="0.25">
      <c r="A18" s="57" t="s">
        <v>55</v>
      </c>
      <c r="B18" s="190" t="s">
        <v>145</v>
      </c>
      <c r="C18" s="59" t="s">
        <v>4</v>
      </c>
      <c r="D18" s="84" t="s">
        <v>22</v>
      </c>
      <c r="E18" s="85"/>
      <c r="F18" s="63"/>
      <c r="G18" s="63"/>
      <c r="H18" s="63"/>
      <c r="I18" s="85"/>
      <c r="J18" s="36"/>
      <c r="K18" s="37"/>
      <c r="L18" s="37"/>
      <c r="N18" s="107">
        <f t="shared" ref="N18:N45" si="3">IF(ISBLANK(G18),0,1)</f>
        <v>0</v>
      </c>
      <c r="O18" s="107">
        <f t="shared" ref="O18:O45" si="4">IF(ISBLANK(G18),0,10)</f>
        <v>0</v>
      </c>
      <c r="P18" s="107">
        <f t="shared" ref="P18:P45" si="5">10-(N18*10)</f>
        <v>10</v>
      </c>
      <c r="Q18" s="107">
        <f t="shared" ref="Q18:Q45" si="6">IF(AND(COUNTA(D18,E18,F18,G18,I18)=1,ISBLANK(G18)),1,0)</f>
        <v>1</v>
      </c>
      <c r="R18" s="107">
        <f t="shared" ref="R18:R45" si="7">IF(AND(COUNTA(G18,D18,E18,F18,I18)=1),0,1)</f>
        <v>0</v>
      </c>
      <c r="S18" s="107">
        <f t="shared" ref="S18:S45" si="8">IF(Q18&gt;1,1,0)</f>
        <v>0</v>
      </c>
    </row>
    <row r="19" spans="1:19" ht="25.5" x14ac:dyDescent="0.25">
      <c r="A19" s="57" t="s">
        <v>55</v>
      </c>
      <c r="B19" s="190" t="s">
        <v>146</v>
      </c>
      <c r="C19" s="59" t="s">
        <v>4</v>
      </c>
      <c r="D19" s="84" t="s">
        <v>22</v>
      </c>
      <c r="E19" s="85"/>
      <c r="F19" s="63"/>
      <c r="G19" s="63"/>
      <c r="H19" s="63"/>
      <c r="I19" s="85"/>
      <c r="J19" s="36"/>
      <c r="K19" s="37"/>
      <c r="L19" s="37"/>
      <c r="M19" s="9"/>
      <c r="N19" s="107">
        <f t="shared" si="3"/>
        <v>0</v>
      </c>
      <c r="O19" s="107">
        <f t="shared" si="4"/>
        <v>0</v>
      </c>
      <c r="P19" s="107">
        <f t="shared" si="5"/>
        <v>10</v>
      </c>
      <c r="Q19" s="107">
        <f t="shared" si="6"/>
        <v>1</v>
      </c>
      <c r="R19" s="107">
        <f t="shared" si="7"/>
        <v>0</v>
      </c>
      <c r="S19" s="107">
        <f t="shared" si="8"/>
        <v>0</v>
      </c>
    </row>
    <row r="20" spans="1:19" ht="25.5" x14ac:dyDescent="0.25">
      <c r="A20" s="57" t="s">
        <v>55</v>
      </c>
      <c r="B20" s="190" t="s">
        <v>147</v>
      </c>
      <c r="C20" s="59" t="s">
        <v>4</v>
      </c>
      <c r="D20" s="84" t="s">
        <v>22</v>
      </c>
      <c r="E20" s="85"/>
      <c r="F20" s="63"/>
      <c r="G20" s="63"/>
      <c r="H20" s="63"/>
      <c r="I20" s="85"/>
      <c r="J20" s="36"/>
      <c r="K20" s="36"/>
      <c r="L20" s="36"/>
      <c r="M20" s="2"/>
      <c r="N20" s="107">
        <f t="shared" si="3"/>
        <v>0</v>
      </c>
      <c r="O20" s="107">
        <f t="shared" si="4"/>
        <v>0</v>
      </c>
      <c r="P20" s="107">
        <f t="shared" si="5"/>
        <v>10</v>
      </c>
      <c r="Q20" s="107">
        <f t="shared" si="6"/>
        <v>1</v>
      </c>
      <c r="R20" s="107">
        <f t="shared" si="7"/>
        <v>0</v>
      </c>
      <c r="S20" s="107">
        <f t="shared" si="8"/>
        <v>0</v>
      </c>
    </row>
    <row r="21" spans="1:19" x14ac:dyDescent="0.25">
      <c r="A21" s="58" t="s">
        <v>39</v>
      </c>
      <c r="B21" s="189" t="s">
        <v>167</v>
      </c>
      <c r="C21" s="61"/>
      <c r="D21" s="84" t="s">
        <v>22</v>
      </c>
      <c r="E21" s="85"/>
      <c r="F21" s="85"/>
      <c r="G21" s="85"/>
      <c r="H21" s="85"/>
      <c r="I21" s="63"/>
      <c r="J21" s="36"/>
      <c r="K21" s="36"/>
      <c r="L21" s="36"/>
      <c r="M21" s="2"/>
      <c r="N21" s="107">
        <f t="shared" si="3"/>
        <v>0</v>
      </c>
      <c r="O21" s="107">
        <f t="shared" si="4"/>
        <v>0</v>
      </c>
      <c r="P21" s="107">
        <f t="shared" si="5"/>
        <v>10</v>
      </c>
      <c r="Q21" s="107">
        <f t="shared" si="6"/>
        <v>1</v>
      </c>
      <c r="R21" s="107">
        <f t="shared" si="7"/>
        <v>0</v>
      </c>
      <c r="S21" s="107">
        <f t="shared" si="8"/>
        <v>0</v>
      </c>
    </row>
    <row r="22" spans="1:19" s="3" customFormat="1" ht="25.5" x14ac:dyDescent="0.25">
      <c r="A22" s="57" t="s">
        <v>40</v>
      </c>
      <c r="B22" s="189" t="s">
        <v>148</v>
      </c>
      <c r="C22" s="156"/>
      <c r="D22" s="84" t="s">
        <v>22</v>
      </c>
      <c r="E22" s="85"/>
      <c r="F22" s="85"/>
      <c r="G22" s="85"/>
      <c r="H22" s="85"/>
      <c r="I22" s="63"/>
      <c r="J22" s="36"/>
      <c r="K22" s="36"/>
      <c r="L22" s="36"/>
      <c r="M22" s="2"/>
      <c r="N22" s="107">
        <f t="shared" si="3"/>
        <v>0</v>
      </c>
      <c r="O22" s="107">
        <f t="shared" si="4"/>
        <v>0</v>
      </c>
      <c r="P22" s="107">
        <f t="shared" si="5"/>
        <v>10</v>
      </c>
      <c r="Q22" s="107">
        <f t="shared" si="6"/>
        <v>1</v>
      </c>
      <c r="R22" s="107">
        <f t="shared" si="7"/>
        <v>0</v>
      </c>
      <c r="S22" s="107">
        <f t="shared" si="8"/>
        <v>0</v>
      </c>
    </row>
    <row r="23" spans="1:19" s="3" customFormat="1" x14ac:dyDescent="0.25">
      <c r="A23" s="57" t="s">
        <v>25</v>
      </c>
      <c r="B23" s="200" t="s">
        <v>149</v>
      </c>
      <c r="C23" s="59" t="s">
        <v>4</v>
      </c>
      <c r="D23" s="84" t="s">
        <v>22</v>
      </c>
      <c r="E23" s="85"/>
      <c r="F23" s="63"/>
      <c r="G23" s="63"/>
      <c r="H23" s="63"/>
      <c r="I23" s="85"/>
      <c r="J23" s="36"/>
      <c r="K23" s="36"/>
      <c r="L23" s="36"/>
      <c r="M23" s="2"/>
      <c r="N23" s="107">
        <f t="shared" si="3"/>
        <v>0</v>
      </c>
      <c r="O23" s="107">
        <f t="shared" si="4"/>
        <v>0</v>
      </c>
      <c r="P23" s="107">
        <f t="shared" si="5"/>
        <v>10</v>
      </c>
      <c r="Q23" s="107">
        <f t="shared" si="6"/>
        <v>1</v>
      </c>
      <c r="R23" s="107">
        <f t="shared" si="7"/>
        <v>0</v>
      </c>
      <c r="S23" s="107">
        <f t="shared" si="8"/>
        <v>0</v>
      </c>
    </row>
    <row r="24" spans="1:19" s="3" customFormat="1" x14ac:dyDescent="0.25">
      <c r="A24" s="57" t="s">
        <v>27</v>
      </c>
      <c r="B24" s="201" t="s">
        <v>150</v>
      </c>
      <c r="C24" s="60"/>
      <c r="D24" s="84" t="s">
        <v>22</v>
      </c>
      <c r="E24" s="85"/>
      <c r="F24" s="85"/>
      <c r="G24" s="85"/>
      <c r="H24" s="85"/>
      <c r="I24" s="63"/>
      <c r="J24" s="36"/>
      <c r="K24" s="36"/>
      <c r="L24" s="36"/>
      <c r="M24" s="2"/>
      <c r="N24" s="107">
        <f t="shared" si="3"/>
        <v>0</v>
      </c>
      <c r="O24" s="107">
        <f t="shared" si="4"/>
        <v>0</v>
      </c>
      <c r="P24" s="107">
        <f t="shared" si="5"/>
        <v>10</v>
      </c>
      <c r="Q24" s="107">
        <f t="shared" si="6"/>
        <v>1</v>
      </c>
      <c r="R24" s="107">
        <f t="shared" si="7"/>
        <v>0</v>
      </c>
      <c r="S24" s="107">
        <f t="shared" si="8"/>
        <v>0</v>
      </c>
    </row>
    <row r="25" spans="1:19" ht="30" customHeight="1" x14ac:dyDescent="0.25">
      <c r="A25" s="57" t="s">
        <v>41</v>
      </c>
      <c r="B25" s="202" t="s">
        <v>151</v>
      </c>
      <c r="C25" s="59" t="s">
        <v>4</v>
      </c>
      <c r="D25" s="84" t="s">
        <v>22</v>
      </c>
      <c r="E25" s="85"/>
      <c r="F25" s="63"/>
      <c r="G25" s="63"/>
      <c r="H25" s="63"/>
      <c r="I25" s="85"/>
      <c r="J25" s="36"/>
      <c r="K25" s="36"/>
      <c r="L25" s="36"/>
      <c r="M25" s="2"/>
      <c r="N25" s="107">
        <f t="shared" si="3"/>
        <v>0</v>
      </c>
      <c r="O25" s="107">
        <f t="shared" si="4"/>
        <v>0</v>
      </c>
      <c r="P25" s="107">
        <f t="shared" si="5"/>
        <v>10</v>
      </c>
      <c r="Q25" s="107">
        <f t="shared" si="6"/>
        <v>1</v>
      </c>
      <c r="R25" s="107">
        <f t="shared" si="7"/>
        <v>0</v>
      </c>
      <c r="S25" s="107">
        <f t="shared" si="8"/>
        <v>0</v>
      </c>
    </row>
    <row r="26" spans="1:19" s="3" customFormat="1" x14ac:dyDescent="0.25">
      <c r="A26" s="57" t="s">
        <v>42</v>
      </c>
      <c r="B26" s="201" t="s">
        <v>153</v>
      </c>
      <c r="C26" s="61"/>
      <c r="D26" s="84" t="s">
        <v>22</v>
      </c>
      <c r="E26" s="85"/>
      <c r="F26" s="85"/>
      <c r="G26" s="85"/>
      <c r="H26" s="85"/>
      <c r="I26" s="63"/>
      <c r="J26" s="36"/>
      <c r="K26" s="36"/>
      <c r="L26" s="36"/>
      <c r="M26" s="2"/>
      <c r="N26" s="107">
        <f t="shared" si="3"/>
        <v>0</v>
      </c>
      <c r="O26" s="107">
        <f t="shared" si="4"/>
        <v>0</v>
      </c>
      <c r="P26" s="107">
        <f t="shared" si="5"/>
        <v>10</v>
      </c>
      <c r="Q26" s="107">
        <f t="shared" si="6"/>
        <v>1</v>
      </c>
      <c r="R26" s="107">
        <f t="shared" si="7"/>
        <v>0</v>
      </c>
      <c r="S26" s="107">
        <f t="shared" si="8"/>
        <v>0</v>
      </c>
    </row>
    <row r="27" spans="1:19" ht="19.5" customHeight="1" x14ac:dyDescent="0.25">
      <c r="A27" s="57" t="s">
        <v>43</v>
      </c>
      <c r="B27" s="201" t="s">
        <v>152</v>
      </c>
      <c r="C27" s="61"/>
      <c r="D27" s="84" t="s">
        <v>22</v>
      </c>
      <c r="E27" s="85"/>
      <c r="F27" s="85"/>
      <c r="G27" s="85"/>
      <c r="H27" s="85"/>
      <c r="I27" s="63"/>
      <c r="J27" s="36"/>
      <c r="K27" s="36"/>
      <c r="L27" s="36"/>
      <c r="M27" s="2"/>
      <c r="N27" s="107">
        <f t="shared" si="3"/>
        <v>0</v>
      </c>
      <c r="O27" s="107">
        <f t="shared" si="4"/>
        <v>0</v>
      </c>
      <c r="P27" s="107">
        <f t="shared" si="5"/>
        <v>10</v>
      </c>
      <c r="Q27" s="107">
        <f t="shared" si="6"/>
        <v>1</v>
      </c>
      <c r="R27" s="107">
        <f t="shared" si="7"/>
        <v>0</v>
      </c>
      <c r="S27" s="107">
        <f t="shared" si="8"/>
        <v>0</v>
      </c>
    </row>
    <row r="28" spans="1:19" x14ac:dyDescent="0.25">
      <c r="A28" s="57" t="s">
        <v>44</v>
      </c>
      <c r="B28" s="201" t="s">
        <v>154</v>
      </c>
      <c r="C28" s="61"/>
      <c r="D28" s="84" t="s">
        <v>22</v>
      </c>
      <c r="E28" s="85"/>
      <c r="F28" s="85"/>
      <c r="G28" s="85"/>
      <c r="H28" s="85"/>
      <c r="I28" s="63"/>
      <c r="J28" s="36"/>
      <c r="K28" s="38"/>
      <c r="L28" s="38"/>
      <c r="N28" s="107">
        <f t="shared" si="3"/>
        <v>0</v>
      </c>
      <c r="O28" s="107">
        <f t="shared" si="4"/>
        <v>0</v>
      </c>
      <c r="P28" s="107">
        <f t="shared" si="5"/>
        <v>10</v>
      </c>
      <c r="Q28" s="107">
        <f t="shared" si="6"/>
        <v>1</v>
      </c>
      <c r="R28" s="107">
        <f t="shared" si="7"/>
        <v>0</v>
      </c>
      <c r="S28" s="107">
        <f t="shared" si="8"/>
        <v>0</v>
      </c>
    </row>
    <row r="29" spans="1:19" ht="18.75" customHeight="1" x14ac:dyDescent="0.25">
      <c r="A29" s="58" t="s">
        <v>28</v>
      </c>
      <c r="B29" s="201" t="s">
        <v>92</v>
      </c>
      <c r="C29" s="60"/>
      <c r="D29" s="84" t="s">
        <v>22</v>
      </c>
      <c r="E29" s="85"/>
      <c r="F29" s="85"/>
      <c r="G29" s="85"/>
      <c r="H29" s="85"/>
      <c r="I29" s="63"/>
      <c r="J29" s="36"/>
      <c r="K29" s="36"/>
      <c r="L29" s="36"/>
      <c r="M29" s="2"/>
      <c r="N29" s="107">
        <f t="shared" si="3"/>
        <v>0</v>
      </c>
      <c r="O29" s="107">
        <f t="shared" si="4"/>
        <v>0</v>
      </c>
      <c r="P29" s="107">
        <f t="shared" si="5"/>
        <v>10</v>
      </c>
      <c r="Q29" s="107">
        <f t="shared" si="6"/>
        <v>1</v>
      </c>
      <c r="R29" s="107">
        <f t="shared" si="7"/>
        <v>0</v>
      </c>
      <c r="S29" s="107">
        <f t="shared" si="8"/>
        <v>0</v>
      </c>
    </row>
    <row r="30" spans="1:19" x14ac:dyDescent="0.25">
      <c r="A30" s="57" t="s">
        <v>29</v>
      </c>
      <c r="B30" s="201" t="s">
        <v>155</v>
      </c>
      <c r="C30" s="61"/>
      <c r="D30" s="84" t="s">
        <v>22</v>
      </c>
      <c r="E30" s="85"/>
      <c r="F30" s="85"/>
      <c r="G30" s="85"/>
      <c r="H30" s="85"/>
      <c r="I30" s="63"/>
      <c r="J30" s="36"/>
      <c r="K30" s="38"/>
      <c r="L30" s="38"/>
      <c r="N30" s="107">
        <f t="shared" si="3"/>
        <v>0</v>
      </c>
      <c r="O30" s="107">
        <f t="shared" si="4"/>
        <v>0</v>
      </c>
      <c r="P30" s="107">
        <f t="shared" si="5"/>
        <v>10</v>
      </c>
      <c r="Q30" s="107">
        <f t="shared" si="6"/>
        <v>1</v>
      </c>
      <c r="R30" s="107">
        <f t="shared" si="7"/>
        <v>0</v>
      </c>
      <c r="S30" s="107">
        <f t="shared" si="8"/>
        <v>0</v>
      </c>
    </row>
    <row r="31" spans="1:19" x14ac:dyDescent="0.25">
      <c r="A31" s="58" t="s">
        <v>30</v>
      </c>
      <c r="B31" s="189" t="s">
        <v>91</v>
      </c>
      <c r="C31" s="60"/>
      <c r="D31" s="84" t="s">
        <v>22</v>
      </c>
      <c r="E31" s="85"/>
      <c r="F31" s="85"/>
      <c r="G31" s="85"/>
      <c r="H31" s="85"/>
      <c r="I31" s="63"/>
      <c r="J31" s="36"/>
      <c r="K31" s="38"/>
      <c r="L31" s="38"/>
      <c r="N31" s="107">
        <f t="shared" si="3"/>
        <v>0</v>
      </c>
      <c r="O31" s="107">
        <f t="shared" si="4"/>
        <v>0</v>
      </c>
      <c r="P31" s="107">
        <f t="shared" si="5"/>
        <v>10</v>
      </c>
      <c r="Q31" s="107">
        <f t="shared" si="6"/>
        <v>1</v>
      </c>
      <c r="R31" s="107">
        <f t="shared" si="7"/>
        <v>0</v>
      </c>
      <c r="S31" s="107">
        <f t="shared" si="8"/>
        <v>0</v>
      </c>
    </row>
    <row r="32" spans="1:19" ht="25.5" x14ac:dyDescent="0.25">
      <c r="A32" s="210" t="s">
        <v>185</v>
      </c>
      <c r="B32" s="211" t="s">
        <v>95</v>
      </c>
      <c r="C32" s="60"/>
      <c r="D32" s="84" t="s">
        <v>22</v>
      </c>
      <c r="E32" s="85"/>
      <c r="F32" s="85"/>
      <c r="G32" s="85"/>
      <c r="H32" s="85"/>
      <c r="I32" s="63"/>
      <c r="J32" s="36"/>
      <c r="K32" s="38"/>
      <c r="L32" s="38"/>
      <c r="N32" s="107">
        <f t="shared" si="3"/>
        <v>0</v>
      </c>
      <c r="O32" s="107">
        <f t="shared" si="4"/>
        <v>0</v>
      </c>
      <c r="P32" s="107">
        <f t="shared" si="5"/>
        <v>10</v>
      </c>
      <c r="Q32" s="107">
        <f t="shared" si="6"/>
        <v>1</v>
      </c>
      <c r="R32" s="107">
        <f t="shared" si="7"/>
        <v>0</v>
      </c>
      <c r="S32" s="107">
        <f t="shared" si="8"/>
        <v>0</v>
      </c>
    </row>
    <row r="33" spans="1:19" x14ac:dyDescent="0.25">
      <c r="A33" s="58" t="s">
        <v>45</v>
      </c>
      <c r="B33" s="190" t="s">
        <v>94</v>
      </c>
      <c r="C33" s="59" t="s">
        <v>4</v>
      </c>
      <c r="D33" s="84" t="s">
        <v>22</v>
      </c>
      <c r="E33" s="85"/>
      <c r="F33" s="63"/>
      <c r="G33" s="63"/>
      <c r="H33" s="63"/>
      <c r="I33" s="85"/>
      <c r="J33" s="36"/>
      <c r="K33" s="38"/>
      <c r="L33" s="38"/>
      <c r="N33" s="107">
        <f t="shared" si="3"/>
        <v>0</v>
      </c>
      <c r="O33" s="107">
        <f t="shared" si="4"/>
        <v>0</v>
      </c>
      <c r="P33" s="107">
        <f t="shared" si="5"/>
        <v>10</v>
      </c>
      <c r="Q33" s="107">
        <f t="shared" si="6"/>
        <v>1</v>
      </c>
      <c r="R33" s="107">
        <f t="shared" si="7"/>
        <v>0</v>
      </c>
      <c r="S33" s="107">
        <f t="shared" si="8"/>
        <v>0</v>
      </c>
    </row>
    <row r="34" spans="1:19" x14ac:dyDescent="0.25">
      <c r="A34" s="57" t="s">
        <v>46</v>
      </c>
      <c r="B34" s="191" t="s">
        <v>96</v>
      </c>
      <c r="C34" s="157" t="s">
        <v>4</v>
      </c>
      <c r="D34" s="84" t="s">
        <v>22</v>
      </c>
      <c r="E34" s="85"/>
      <c r="F34" s="63"/>
      <c r="G34" s="63"/>
      <c r="H34" s="63"/>
      <c r="I34" s="85"/>
      <c r="J34" s="36"/>
      <c r="K34" s="38"/>
      <c r="L34" s="38"/>
      <c r="N34" s="107">
        <f t="shared" si="3"/>
        <v>0</v>
      </c>
      <c r="O34" s="107">
        <f t="shared" si="4"/>
        <v>0</v>
      </c>
      <c r="P34" s="107">
        <f t="shared" si="5"/>
        <v>10</v>
      </c>
      <c r="Q34" s="107">
        <f t="shared" si="6"/>
        <v>1</v>
      </c>
      <c r="R34" s="107">
        <f t="shared" si="7"/>
        <v>0</v>
      </c>
      <c r="S34" s="107">
        <f t="shared" si="8"/>
        <v>0</v>
      </c>
    </row>
    <row r="35" spans="1:19" x14ac:dyDescent="0.25">
      <c r="A35" s="57" t="s">
        <v>47</v>
      </c>
      <c r="B35" s="191" t="s">
        <v>156</v>
      </c>
      <c r="C35" s="59" t="s">
        <v>4</v>
      </c>
      <c r="D35" s="84" t="s">
        <v>22</v>
      </c>
      <c r="E35" s="85"/>
      <c r="F35" s="63"/>
      <c r="G35" s="63"/>
      <c r="H35" s="63"/>
      <c r="I35" s="85"/>
      <c r="J35" s="36"/>
      <c r="K35" s="38"/>
      <c r="L35" s="38"/>
      <c r="N35" s="107">
        <f t="shared" si="3"/>
        <v>0</v>
      </c>
      <c r="O35" s="107">
        <f t="shared" si="4"/>
        <v>0</v>
      </c>
      <c r="P35" s="107">
        <f t="shared" si="5"/>
        <v>10</v>
      </c>
      <c r="Q35" s="107">
        <f t="shared" si="6"/>
        <v>1</v>
      </c>
      <c r="R35" s="107">
        <f t="shared" si="7"/>
        <v>0</v>
      </c>
      <c r="S35" s="107">
        <f t="shared" si="8"/>
        <v>0</v>
      </c>
    </row>
    <row r="36" spans="1:19" x14ac:dyDescent="0.25">
      <c r="A36" s="57" t="s">
        <v>48</v>
      </c>
      <c r="B36" s="203" t="s">
        <v>157</v>
      </c>
      <c r="C36" s="61"/>
      <c r="D36" s="84" t="s">
        <v>22</v>
      </c>
      <c r="E36" s="85"/>
      <c r="F36" s="85"/>
      <c r="G36" s="85"/>
      <c r="H36" s="85"/>
      <c r="I36" s="63"/>
      <c r="J36" s="36"/>
      <c r="K36" s="38"/>
      <c r="L36" s="38"/>
      <c r="N36" s="107">
        <f t="shared" si="3"/>
        <v>0</v>
      </c>
      <c r="O36" s="107">
        <f t="shared" si="4"/>
        <v>0</v>
      </c>
      <c r="P36" s="107">
        <f t="shared" si="5"/>
        <v>10</v>
      </c>
      <c r="Q36" s="107">
        <f t="shared" si="6"/>
        <v>1</v>
      </c>
      <c r="R36" s="107">
        <f t="shared" si="7"/>
        <v>0</v>
      </c>
      <c r="S36" s="107">
        <f t="shared" si="8"/>
        <v>0</v>
      </c>
    </row>
    <row r="37" spans="1:19" x14ac:dyDescent="0.25">
      <c r="A37" s="57" t="s">
        <v>49</v>
      </c>
      <c r="B37" s="189" t="s">
        <v>158</v>
      </c>
      <c r="C37" s="61"/>
      <c r="D37" s="84" t="s">
        <v>22</v>
      </c>
      <c r="E37" s="85"/>
      <c r="F37" s="85"/>
      <c r="G37" s="85"/>
      <c r="H37" s="85"/>
      <c r="I37" s="63"/>
      <c r="J37" s="36"/>
      <c r="K37" s="38"/>
      <c r="L37" s="38"/>
      <c r="N37" s="107">
        <f t="shared" si="3"/>
        <v>0</v>
      </c>
      <c r="O37" s="107">
        <f t="shared" si="4"/>
        <v>0</v>
      </c>
      <c r="P37" s="107">
        <f t="shared" si="5"/>
        <v>10</v>
      </c>
      <c r="Q37" s="107">
        <f t="shared" si="6"/>
        <v>1</v>
      </c>
      <c r="R37" s="107">
        <f t="shared" si="7"/>
        <v>0</v>
      </c>
      <c r="S37" s="107">
        <f t="shared" si="8"/>
        <v>0</v>
      </c>
    </row>
    <row r="38" spans="1:19" x14ac:dyDescent="0.25">
      <c r="A38" s="57" t="s">
        <v>50</v>
      </c>
      <c r="B38" s="200" t="s">
        <v>159</v>
      </c>
      <c r="C38" s="59" t="s">
        <v>4</v>
      </c>
      <c r="D38" s="84" t="s">
        <v>22</v>
      </c>
      <c r="E38" s="85"/>
      <c r="F38" s="63"/>
      <c r="G38" s="63"/>
      <c r="H38" s="63"/>
      <c r="I38" s="85"/>
      <c r="J38" s="36"/>
      <c r="K38" s="38"/>
      <c r="L38" s="38"/>
      <c r="N38" s="107">
        <f t="shared" si="3"/>
        <v>0</v>
      </c>
      <c r="O38" s="107">
        <f t="shared" si="4"/>
        <v>0</v>
      </c>
      <c r="P38" s="107">
        <f t="shared" si="5"/>
        <v>10</v>
      </c>
      <c r="Q38" s="107">
        <f t="shared" si="6"/>
        <v>1</v>
      </c>
      <c r="R38" s="107">
        <f t="shared" si="7"/>
        <v>0</v>
      </c>
      <c r="S38" s="107">
        <f t="shared" si="8"/>
        <v>0</v>
      </c>
    </row>
    <row r="39" spans="1:19" x14ac:dyDescent="0.25">
      <c r="A39" s="57" t="s">
        <v>51</v>
      </c>
      <c r="B39" s="189" t="s">
        <v>160</v>
      </c>
      <c r="C39" s="61"/>
      <c r="D39" s="84" t="s">
        <v>22</v>
      </c>
      <c r="E39" s="85"/>
      <c r="F39" s="85"/>
      <c r="G39" s="85"/>
      <c r="H39" s="85"/>
      <c r="I39" s="63"/>
      <c r="J39" s="36"/>
      <c r="K39" s="38"/>
      <c r="L39" s="38"/>
      <c r="N39" s="107">
        <f t="shared" si="3"/>
        <v>0</v>
      </c>
      <c r="O39" s="107">
        <f t="shared" si="4"/>
        <v>0</v>
      </c>
      <c r="P39" s="107">
        <f t="shared" si="5"/>
        <v>10</v>
      </c>
      <c r="Q39" s="107">
        <f t="shared" si="6"/>
        <v>1</v>
      </c>
      <c r="R39" s="107">
        <f t="shared" si="7"/>
        <v>0</v>
      </c>
      <c r="S39" s="107">
        <f t="shared" si="8"/>
        <v>0</v>
      </c>
    </row>
    <row r="40" spans="1:19" x14ac:dyDescent="0.25">
      <c r="A40" s="57" t="s">
        <v>52</v>
      </c>
      <c r="B40" s="189" t="s">
        <v>161</v>
      </c>
      <c r="C40" s="61"/>
      <c r="D40" s="84" t="s">
        <v>22</v>
      </c>
      <c r="E40" s="85"/>
      <c r="F40" s="85"/>
      <c r="G40" s="85"/>
      <c r="H40" s="85"/>
      <c r="I40" s="63"/>
      <c r="J40" s="36"/>
      <c r="K40" s="38"/>
      <c r="L40" s="38"/>
      <c r="N40" s="107">
        <f t="shared" si="3"/>
        <v>0</v>
      </c>
      <c r="O40" s="107">
        <f t="shared" si="4"/>
        <v>0</v>
      </c>
      <c r="P40" s="107">
        <f t="shared" si="5"/>
        <v>10</v>
      </c>
      <c r="Q40" s="107">
        <f t="shared" si="6"/>
        <v>1</v>
      </c>
      <c r="R40" s="107">
        <f t="shared" si="7"/>
        <v>0</v>
      </c>
      <c r="S40" s="107">
        <f t="shared" si="8"/>
        <v>0</v>
      </c>
    </row>
    <row r="41" spans="1:19" x14ac:dyDescent="0.25">
      <c r="A41" s="57" t="s">
        <v>53</v>
      </c>
      <c r="B41" s="190" t="s">
        <v>162</v>
      </c>
      <c r="C41" s="59" t="s">
        <v>4</v>
      </c>
      <c r="D41" s="84" t="s">
        <v>22</v>
      </c>
      <c r="E41" s="85"/>
      <c r="F41" s="63"/>
      <c r="G41" s="63"/>
      <c r="H41" s="63"/>
      <c r="I41" s="85"/>
      <c r="J41" s="36"/>
      <c r="K41" s="38"/>
      <c r="L41" s="38"/>
      <c r="N41" s="107">
        <f t="shared" si="3"/>
        <v>0</v>
      </c>
      <c r="O41" s="107">
        <f t="shared" si="4"/>
        <v>0</v>
      </c>
      <c r="P41" s="107">
        <f t="shared" si="5"/>
        <v>10</v>
      </c>
      <c r="Q41" s="107">
        <f t="shared" si="6"/>
        <v>1</v>
      </c>
      <c r="R41" s="107">
        <f t="shared" si="7"/>
        <v>0</v>
      </c>
      <c r="S41" s="107">
        <f t="shared" si="8"/>
        <v>0</v>
      </c>
    </row>
    <row r="42" spans="1:19" x14ac:dyDescent="0.25">
      <c r="A42" s="193" t="s">
        <v>163</v>
      </c>
      <c r="B42" s="180"/>
      <c r="C42" s="180"/>
      <c r="D42" s="165"/>
      <c r="E42" s="165"/>
      <c r="F42" s="165"/>
      <c r="G42" s="165"/>
      <c r="H42" s="165"/>
      <c r="I42" s="165"/>
      <c r="J42" s="163"/>
      <c r="K42" s="163"/>
      <c r="L42" s="164"/>
      <c r="N42" s="107"/>
      <c r="O42" s="107"/>
      <c r="P42" s="107"/>
      <c r="Q42" s="107"/>
      <c r="R42" s="107"/>
      <c r="S42" s="107"/>
    </row>
    <row r="43" spans="1:19" x14ac:dyDescent="0.25">
      <c r="A43" s="162" t="s">
        <v>64</v>
      </c>
      <c r="B43" s="204" t="s">
        <v>164</v>
      </c>
      <c r="C43" s="59" t="s">
        <v>4</v>
      </c>
      <c r="D43" s="84" t="s">
        <v>22</v>
      </c>
      <c r="E43" s="85"/>
      <c r="F43" s="63"/>
      <c r="G43" s="63"/>
      <c r="H43" s="63"/>
      <c r="I43" s="85"/>
      <c r="J43" s="36"/>
      <c r="K43" s="38"/>
      <c r="L43" s="38"/>
      <c r="N43" s="107">
        <f t="shared" si="3"/>
        <v>0</v>
      </c>
      <c r="O43" s="107">
        <f t="shared" si="4"/>
        <v>0</v>
      </c>
      <c r="P43" s="107">
        <f t="shared" si="5"/>
        <v>10</v>
      </c>
      <c r="Q43" s="107">
        <f t="shared" si="6"/>
        <v>1</v>
      </c>
      <c r="R43" s="107">
        <f t="shared" si="7"/>
        <v>0</v>
      </c>
      <c r="S43" s="107">
        <f t="shared" si="8"/>
        <v>0</v>
      </c>
    </row>
    <row r="44" spans="1:19" ht="36" customHeight="1" x14ac:dyDescent="0.25">
      <c r="A44" s="57" t="s">
        <v>65</v>
      </c>
      <c r="B44" s="194" t="s">
        <v>165</v>
      </c>
      <c r="C44" s="156"/>
      <c r="D44" s="84" t="s">
        <v>22</v>
      </c>
      <c r="E44" s="85"/>
      <c r="F44" s="85"/>
      <c r="G44" s="85"/>
      <c r="H44" s="85"/>
      <c r="I44" s="63"/>
      <c r="J44" s="36"/>
      <c r="K44" s="38"/>
      <c r="L44" s="38"/>
      <c r="N44" s="107">
        <f t="shared" si="3"/>
        <v>0</v>
      </c>
      <c r="O44" s="107">
        <f t="shared" si="4"/>
        <v>0</v>
      </c>
      <c r="P44" s="107">
        <f t="shared" si="5"/>
        <v>10</v>
      </c>
      <c r="Q44" s="107">
        <f t="shared" si="6"/>
        <v>1</v>
      </c>
      <c r="R44" s="107">
        <f t="shared" si="7"/>
        <v>0</v>
      </c>
      <c r="S44" s="107">
        <f t="shared" si="8"/>
        <v>0</v>
      </c>
    </row>
    <row r="45" spans="1:19" ht="30.75" customHeight="1" x14ac:dyDescent="0.25">
      <c r="A45" s="57" t="s">
        <v>66</v>
      </c>
      <c r="B45" s="204" t="s">
        <v>166</v>
      </c>
      <c r="C45" s="59" t="s">
        <v>4</v>
      </c>
      <c r="D45" s="84" t="s">
        <v>22</v>
      </c>
      <c r="E45" s="85"/>
      <c r="F45" s="63"/>
      <c r="G45" s="63"/>
      <c r="H45" s="63"/>
      <c r="I45" s="85"/>
      <c r="J45" s="36"/>
      <c r="K45" s="38"/>
      <c r="L45" s="38"/>
      <c r="N45" s="107">
        <f t="shared" si="3"/>
        <v>0</v>
      </c>
      <c r="O45" s="107">
        <f t="shared" si="4"/>
        <v>0</v>
      </c>
      <c r="P45" s="107">
        <f t="shared" si="5"/>
        <v>10</v>
      </c>
      <c r="Q45" s="107">
        <f t="shared" si="6"/>
        <v>1</v>
      </c>
      <c r="R45" s="107">
        <f t="shared" si="7"/>
        <v>0</v>
      </c>
      <c r="S45" s="107">
        <f t="shared" si="8"/>
        <v>0</v>
      </c>
    </row>
    <row r="46" spans="1:19" ht="15.75" thickBot="1" x14ac:dyDescent="0.3">
      <c r="A46" s="93"/>
      <c r="B46" s="100"/>
      <c r="C46" s="101"/>
      <c r="D46" s="95"/>
      <c r="E46" s="95"/>
      <c r="F46" s="95"/>
      <c r="G46" s="95"/>
      <c r="H46" s="95"/>
      <c r="I46" s="95"/>
      <c r="J46" s="95"/>
      <c r="K46" s="95"/>
      <c r="L46" s="95"/>
      <c r="N46" s="39"/>
      <c r="O46" s="35"/>
      <c r="P46" s="35"/>
      <c r="Q46" s="35"/>
      <c r="R46" s="35"/>
      <c r="S46" s="53"/>
    </row>
    <row r="47" spans="1:19" ht="14.45" customHeight="1" thickBot="1" x14ac:dyDescent="0.3">
      <c r="A47" s="93"/>
      <c r="B47" s="252" t="s">
        <v>135</v>
      </c>
      <c r="C47" s="253"/>
      <c r="D47" s="253"/>
      <c r="E47" s="253"/>
      <c r="F47" s="254"/>
      <c r="G47" s="101"/>
      <c r="H47" s="251" t="s">
        <v>136</v>
      </c>
      <c r="I47" s="251"/>
      <c r="J47" s="251"/>
      <c r="K47" s="251"/>
      <c r="L47" s="251"/>
      <c r="N47" s="40">
        <f t="shared" ref="N47:S47" si="9">SUM(N16:N45)</f>
        <v>0</v>
      </c>
      <c r="O47" s="40">
        <f t="shared" si="9"/>
        <v>0</v>
      </c>
      <c r="P47" s="40">
        <f t="shared" si="9"/>
        <v>290</v>
      </c>
      <c r="Q47" s="40">
        <f t="shared" si="9"/>
        <v>29</v>
      </c>
      <c r="R47" s="40">
        <f t="shared" si="9"/>
        <v>0</v>
      </c>
      <c r="S47" s="40">
        <f t="shared" si="9"/>
        <v>0</v>
      </c>
    </row>
    <row r="48" spans="1:19" s="6" customFormat="1" ht="13.9" customHeight="1" x14ac:dyDescent="0.25">
      <c r="A48" s="92"/>
      <c r="B48" s="262" t="s">
        <v>125</v>
      </c>
      <c r="C48" s="263"/>
      <c r="D48" s="255">
        <f>COUNTA(D16:D45)</f>
        <v>29</v>
      </c>
      <c r="E48" s="255"/>
      <c r="F48" s="255"/>
      <c r="G48" s="101"/>
      <c r="H48" s="95"/>
      <c r="I48" s="95"/>
      <c r="J48" s="95"/>
      <c r="K48" s="95"/>
      <c r="L48" s="95"/>
      <c r="M48" s="7"/>
      <c r="N48" s="40"/>
      <c r="O48" s="35"/>
      <c r="P48" s="35"/>
      <c r="Q48" s="35"/>
      <c r="R48" s="35"/>
      <c r="S48" s="40"/>
    </row>
    <row r="49" spans="1:21" s="6" customFormat="1" ht="13.9" customHeight="1" x14ac:dyDescent="0.25">
      <c r="A49" s="93"/>
      <c r="B49" s="244" t="s">
        <v>126</v>
      </c>
      <c r="C49" s="245"/>
      <c r="D49" s="240">
        <f>COUNTA(E16:E45)</f>
        <v>0</v>
      </c>
      <c r="E49" s="240"/>
      <c r="F49" s="240"/>
      <c r="G49" s="101"/>
      <c r="H49" s="95"/>
      <c r="I49" s="95"/>
      <c r="J49" s="95"/>
      <c r="K49" s="95"/>
      <c r="L49" s="95"/>
      <c r="M49" s="7"/>
      <c r="N49" s="40"/>
      <c r="O49" s="35"/>
      <c r="P49" s="35"/>
      <c r="Q49" s="35"/>
      <c r="R49" s="35"/>
      <c r="S49" s="40"/>
    </row>
    <row r="50" spans="1:21" s="6" customFormat="1" ht="13.9" customHeight="1" x14ac:dyDescent="0.25">
      <c r="A50" s="93"/>
      <c r="B50" s="244" t="s">
        <v>127</v>
      </c>
      <c r="C50" s="245"/>
      <c r="D50" s="240">
        <f>COUNTA(F16:F45)</f>
        <v>0</v>
      </c>
      <c r="E50" s="240"/>
      <c r="F50" s="240"/>
      <c r="G50" s="101"/>
      <c r="H50" s="95"/>
      <c r="I50" s="95"/>
      <c r="J50" s="95"/>
      <c r="K50" s="95"/>
      <c r="L50" s="95"/>
      <c r="M50" s="7"/>
      <c r="N50" s="40"/>
      <c r="O50" s="35" t="s">
        <v>59</v>
      </c>
      <c r="P50" s="35">
        <f>COUNTA(H16:H45)</f>
        <v>0</v>
      </c>
      <c r="Q50" s="35"/>
      <c r="R50" s="35"/>
      <c r="S50" s="40"/>
    </row>
    <row r="51" spans="1:21" s="6" customFormat="1" ht="13.9" customHeight="1" x14ac:dyDescent="0.25">
      <c r="A51" s="93"/>
      <c r="B51" s="248" t="s">
        <v>128</v>
      </c>
      <c r="C51" s="249"/>
      <c r="D51" s="240">
        <f>COUNTA(G16:G45)</f>
        <v>0</v>
      </c>
      <c r="E51" s="240"/>
      <c r="F51" s="240"/>
      <c r="G51" s="101"/>
      <c r="H51" s="95"/>
      <c r="I51" s="95"/>
      <c r="J51" s="95"/>
      <c r="K51" s="95"/>
      <c r="L51" s="95"/>
      <c r="M51" s="7"/>
      <c r="N51" s="40"/>
      <c r="O51" s="35"/>
      <c r="P51" s="35"/>
      <c r="Q51" s="35"/>
      <c r="R51" s="35"/>
      <c r="S51" s="40"/>
    </row>
    <row r="52" spans="1:21" s="6" customFormat="1" ht="13.9" customHeight="1" x14ac:dyDescent="0.25">
      <c r="A52" s="93"/>
      <c r="B52" s="248" t="s">
        <v>129</v>
      </c>
      <c r="C52" s="249"/>
      <c r="D52" s="240">
        <f>P52</f>
        <v>0</v>
      </c>
      <c r="E52" s="240"/>
      <c r="F52" s="240"/>
      <c r="G52" s="101"/>
      <c r="H52" s="95"/>
      <c r="I52" s="95"/>
      <c r="J52" s="95"/>
      <c r="K52" s="95"/>
      <c r="L52" s="95"/>
      <c r="M52" s="7"/>
      <c r="N52" s="40"/>
      <c r="O52" s="35" t="s">
        <v>58</v>
      </c>
      <c r="P52" s="35">
        <f>COUNTA(I16:I45)</f>
        <v>0</v>
      </c>
      <c r="Q52" s="35"/>
      <c r="R52" s="35"/>
      <c r="S52" s="40"/>
    </row>
    <row r="53" spans="1:21" s="6" customFormat="1" ht="13.9" customHeight="1" x14ac:dyDescent="0.25">
      <c r="A53" s="93"/>
      <c r="B53" s="244" t="s">
        <v>130</v>
      </c>
      <c r="C53" s="245"/>
      <c r="D53" s="250">
        <f>P53-(P53*P50*0.15)</f>
        <v>290</v>
      </c>
      <c r="E53" s="250"/>
      <c r="F53" s="250"/>
      <c r="G53" s="101"/>
      <c r="H53" s="95"/>
      <c r="I53" s="95"/>
      <c r="J53" s="95"/>
      <c r="K53" s="95"/>
      <c r="L53" s="95"/>
      <c r="M53" s="7"/>
      <c r="N53" s="40"/>
      <c r="O53" s="35" t="s">
        <v>57</v>
      </c>
      <c r="P53" s="35">
        <f>SUM(D48*10,D49*5,D50*(-10))</f>
        <v>290</v>
      </c>
      <c r="Q53" s="35"/>
      <c r="R53" s="35"/>
      <c r="S53" s="40"/>
    </row>
    <row r="54" spans="1:21" s="6" customFormat="1" ht="13.9" customHeight="1" x14ac:dyDescent="0.25">
      <c r="A54" s="93"/>
      <c r="B54" s="244" t="s">
        <v>131</v>
      </c>
      <c r="C54" s="245"/>
      <c r="D54" s="240">
        <f>P47</f>
        <v>290</v>
      </c>
      <c r="E54" s="240"/>
      <c r="F54" s="240"/>
      <c r="G54" s="101"/>
      <c r="H54" s="95"/>
      <c r="I54" s="95"/>
      <c r="J54" s="95"/>
      <c r="K54" s="95"/>
      <c r="L54" s="95"/>
      <c r="M54" s="7"/>
      <c r="N54" s="40"/>
      <c r="O54" s="35"/>
      <c r="P54" s="35"/>
      <c r="Q54" s="35"/>
      <c r="R54" s="35"/>
      <c r="S54" s="40"/>
    </row>
    <row r="55" spans="1:21" s="6" customFormat="1" ht="13.9" customHeight="1" x14ac:dyDescent="0.25">
      <c r="A55" s="93"/>
      <c r="B55" s="248" t="s">
        <v>132</v>
      </c>
      <c r="C55" s="249"/>
      <c r="D55" s="240">
        <f>Q47</f>
        <v>29</v>
      </c>
      <c r="E55" s="240"/>
      <c r="F55" s="240"/>
      <c r="G55" s="101"/>
      <c r="H55" s="95"/>
      <c r="I55" s="95"/>
      <c r="J55" s="95"/>
      <c r="K55" s="95"/>
      <c r="L55" s="95"/>
      <c r="M55" s="7"/>
      <c r="N55" s="40"/>
      <c r="O55" s="35" t="s">
        <v>37</v>
      </c>
      <c r="P55" s="35">
        <f>D53/P47</f>
        <v>1</v>
      </c>
      <c r="Q55" s="35"/>
      <c r="R55" s="35"/>
      <c r="S55" s="40"/>
    </row>
    <row r="56" spans="1:21" s="6" customFormat="1" ht="13.9" customHeight="1" thickBot="1" x14ac:dyDescent="0.3">
      <c r="A56" s="93"/>
      <c r="B56" s="244" t="s">
        <v>133</v>
      </c>
      <c r="C56" s="245"/>
      <c r="D56" s="264">
        <f>IF(OR(R47&gt;0,S47&gt;0),"chybí nebo chybná hodnota!",D53/P47)</f>
        <v>1</v>
      </c>
      <c r="E56" s="264"/>
      <c r="F56" s="264"/>
      <c r="G56" s="101"/>
      <c r="H56" s="95"/>
      <c r="I56" s="95"/>
      <c r="J56" s="50"/>
      <c r="K56" s="265"/>
      <c r="L56" s="266"/>
      <c r="M56" s="7"/>
    </row>
    <row r="57" spans="1:21" ht="18" customHeight="1" thickBot="1" x14ac:dyDescent="0.3">
      <c r="A57" s="102"/>
      <c r="B57" s="246" t="s">
        <v>134</v>
      </c>
      <c r="C57" s="247"/>
      <c r="D57" s="241" t="str">
        <f>IF(AND(P55&gt;0.75,P52&lt;1),"SATISFACTORY","UNSATISFACTORY")</f>
        <v>SATISFACTORY</v>
      </c>
      <c r="E57" s="242"/>
      <c r="F57" s="243"/>
      <c r="G57" s="103"/>
      <c r="H57" s="103"/>
      <c r="I57" s="103"/>
      <c r="J57" s="198" t="s">
        <v>137</v>
      </c>
      <c r="K57" s="256" t="s">
        <v>138</v>
      </c>
      <c r="L57" s="256"/>
      <c r="O57" s="3"/>
      <c r="P57" s="3"/>
      <c r="Q57" s="3"/>
      <c r="R57" s="3"/>
    </row>
    <row r="58" spans="1:21" x14ac:dyDescent="0.25">
      <c r="A58" s="102"/>
      <c r="B58" s="104"/>
      <c r="C58" s="104"/>
      <c r="D58" s="103"/>
      <c r="E58" s="103"/>
      <c r="F58" s="103"/>
      <c r="G58" s="103"/>
      <c r="H58" s="103"/>
      <c r="I58" s="103"/>
      <c r="J58" s="103"/>
      <c r="K58" s="103"/>
      <c r="L58" s="103"/>
      <c r="O58" s="3"/>
      <c r="P58" s="3"/>
      <c r="Q58" s="3"/>
      <c r="R58" s="3"/>
    </row>
    <row r="62" spans="1:21" s="7" customFormat="1" ht="15" customHeight="1" x14ac:dyDescent="0.25">
      <c r="A62" s="5"/>
      <c r="B62" s="4"/>
      <c r="C62" s="10"/>
      <c r="D62" s="11"/>
      <c r="E62" s="11"/>
      <c r="N62" s="4"/>
      <c r="O62" s="4"/>
      <c r="P62" s="4"/>
      <c r="Q62" s="4"/>
      <c r="R62" s="4"/>
      <c r="S62" s="4"/>
      <c r="T62" s="4"/>
      <c r="U62" s="4"/>
    </row>
    <row r="63" spans="1:21" s="7" customFormat="1" ht="15" customHeight="1" x14ac:dyDescent="0.25">
      <c r="A63" s="5"/>
      <c r="B63" s="4"/>
      <c r="C63" s="10"/>
      <c r="D63" s="11"/>
      <c r="E63" s="11"/>
      <c r="N63" s="4"/>
      <c r="O63" s="4"/>
      <c r="P63" s="4"/>
      <c r="Q63" s="4"/>
      <c r="R63" s="4"/>
      <c r="S63" s="4"/>
      <c r="T63" s="4"/>
      <c r="U63" s="4"/>
    </row>
    <row r="64" spans="1:21" s="7" customFormat="1" x14ac:dyDescent="0.25">
      <c r="A64" s="5"/>
      <c r="B64" s="12"/>
      <c r="C64" s="10"/>
      <c r="D64" s="11"/>
      <c r="E64" s="11"/>
      <c r="F64" s="11"/>
      <c r="G64" s="11"/>
      <c r="H64" s="11"/>
      <c r="I64" s="11"/>
      <c r="N64" s="4"/>
      <c r="O64" s="4"/>
      <c r="P64" s="4"/>
      <c r="Q64" s="4"/>
      <c r="R64" s="4"/>
      <c r="S64" s="4"/>
      <c r="T64" s="4"/>
      <c r="U64" s="4"/>
    </row>
  </sheetData>
  <sheetProtection algorithmName="SHA-512" hashValue="u9X7Zt7Kdxt3ghNqWdZt7882uFJyISue8YSVSdyHIZs3ajqrYI9XW85I0FZUUnVViXUIRTwXW6edK4wzVAeEZQ==" saltValue="2dsvEDBuuEVtWExOGeBXGg==" spinCount="100000" sheet="1" formatCells="0" formatColumns="0" formatRows="0" selectLockedCells="1"/>
  <protectedRanges>
    <protectedRange sqref="L1:L2 J43:L45 J56:K56 J16:L41" name="Oblast1"/>
    <protectedRange sqref="D16:E16 I16" name="Oblast1_2"/>
    <protectedRange sqref="D17:E17 I17" name="Oblast1_3"/>
    <protectedRange sqref="D18:E18 I18" name="Oblast1_4"/>
    <protectedRange sqref="D19:E19 I19" name="Oblast1_5"/>
    <protectedRange sqref="D20:E20 I20" name="Oblast1_6"/>
    <protectedRange sqref="D23:E23 I23" name="Oblast1_7"/>
    <protectedRange sqref="D25:E25 I25" name="Oblast1_9"/>
    <protectedRange sqref="D33:E35 I33:I35" name="Oblast1_10"/>
    <protectedRange sqref="D38:E38 I38" name="Oblast1_11"/>
    <protectedRange sqref="D41:E41 I41" name="Oblast1_12"/>
    <protectedRange sqref="D43:E43 I43 D45:E45 I45" name="Oblast1_13"/>
    <protectedRange sqref="D21:H22" name="Oblast1_14"/>
    <protectedRange sqref="D24:H24" name="Oblast1_15"/>
    <protectedRange sqref="D26:H32" name="Oblast1_16"/>
    <protectedRange sqref="D36:H37" name="Oblast1_17"/>
    <protectedRange sqref="D39:H40" name="Oblast1_18"/>
    <protectedRange sqref="D44:H44" name="Oblast1_19"/>
    <protectedRange sqref="C3:D3 I3 C4:F4 C5:I5 C6:F6 C7:I7 C9:F9 C10:L10 D11 F11" name="Oblast1_5_2"/>
  </protectedRanges>
  <mergeCells count="49">
    <mergeCell ref="B57:C57"/>
    <mergeCell ref="D57:F57"/>
    <mergeCell ref="K57:L57"/>
    <mergeCell ref="B53:C53"/>
    <mergeCell ref="D53:F53"/>
    <mergeCell ref="B54:C54"/>
    <mergeCell ref="D54:F54"/>
    <mergeCell ref="B55:C55"/>
    <mergeCell ref="D55:F55"/>
    <mergeCell ref="B56:C56"/>
    <mergeCell ref="D56:F56"/>
    <mergeCell ref="K56:L56"/>
    <mergeCell ref="B52:C52"/>
    <mergeCell ref="D52:F52"/>
    <mergeCell ref="B14:C14"/>
    <mergeCell ref="B47:F47"/>
    <mergeCell ref="H47:L47"/>
    <mergeCell ref="B48:C48"/>
    <mergeCell ref="D48:F48"/>
    <mergeCell ref="B49:C49"/>
    <mergeCell ref="D49:F49"/>
    <mergeCell ref="B50:C50"/>
    <mergeCell ref="D50:F50"/>
    <mergeCell ref="B51:C51"/>
    <mergeCell ref="D51:F51"/>
    <mergeCell ref="A10:B10"/>
    <mergeCell ref="C10:L10"/>
    <mergeCell ref="A11:B11"/>
    <mergeCell ref="D13:J13"/>
    <mergeCell ref="K13:L13"/>
    <mergeCell ref="A6:B6"/>
    <mergeCell ref="C6:F6"/>
    <mergeCell ref="A7:B7"/>
    <mergeCell ref="C7:I7"/>
    <mergeCell ref="A9:B9"/>
    <mergeCell ref="C9:F9"/>
    <mergeCell ref="A8:B8"/>
    <mergeCell ref="C8:I8"/>
    <mergeCell ref="A4:B4"/>
    <mergeCell ref="C4:F4"/>
    <mergeCell ref="I4:J4"/>
    <mergeCell ref="A5:B5"/>
    <mergeCell ref="C5:J5"/>
    <mergeCell ref="G4:H4"/>
    <mergeCell ref="A1:A2"/>
    <mergeCell ref="B1:K2"/>
    <mergeCell ref="A3:B3"/>
    <mergeCell ref="C3:D3"/>
    <mergeCell ref="F3:H3"/>
  </mergeCells>
  <pageMargins left="0.27559055118110237" right="0.27559055118110237" top="0.27559055118110237" bottom="0.15748031496062992" header="0.47244094488188981" footer="0.11811023622047245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theme="8" tint="-0.249977111117893"/>
    <pageSetUpPr fitToPage="1"/>
  </sheetPr>
  <dimension ref="A1:S53"/>
  <sheetViews>
    <sheetView zoomScale="70" zoomScaleNormal="70" zoomScalePageLayoutView="85" workbookViewId="0">
      <selection activeCell="I25" sqref="I25"/>
    </sheetView>
  </sheetViews>
  <sheetFormatPr defaultColWidth="4" defaultRowHeight="15" x14ac:dyDescent="0.25"/>
  <cols>
    <col min="1" max="1" width="12" style="15" customWidth="1"/>
    <col min="2" max="2" width="47.7109375" style="12" customWidth="1"/>
    <col min="3" max="3" width="5.7109375" style="10" customWidth="1"/>
    <col min="4" max="9" width="10.5703125" style="11" customWidth="1"/>
    <col min="10" max="10" width="25.85546875" style="11" customWidth="1"/>
    <col min="11" max="11" width="18" style="11" customWidth="1"/>
    <col min="12" max="12" width="21.140625" style="11" customWidth="1"/>
    <col min="13" max="13" width="5" style="11" customWidth="1"/>
    <col min="14" max="14" width="9.140625" style="10" hidden="1" customWidth="1"/>
    <col min="15" max="15" width="16.85546875" style="10" hidden="1" customWidth="1"/>
    <col min="16" max="16" width="11" style="10" hidden="1" customWidth="1"/>
    <col min="17" max="17" width="8.140625" style="10" hidden="1" customWidth="1"/>
    <col min="18" max="19" width="9.42578125" style="10" hidden="1" customWidth="1"/>
    <col min="20" max="20" width="10" style="10" customWidth="1"/>
    <col min="21" max="16384" width="4" style="10"/>
  </cols>
  <sheetData>
    <row r="1" spans="1:19" ht="15" customHeight="1" x14ac:dyDescent="0.25">
      <c r="A1" s="301" t="s">
        <v>71</v>
      </c>
      <c r="B1" s="295" t="s">
        <v>179</v>
      </c>
      <c r="C1" s="296"/>
      <c r="D1" s="296"/>
      <c r="E1" s="296"/>
      <c r="F1" s="296"/>
      <c r="G1" s="296"/>
      <c r="H1" s="296"/>
      <c r="I1" s="296"/>
      <c r="J1" s="296"/>
      <c r="K1" s="297"/>
      <c r="L1" s="151" t="s">
        <v>74</v>
      </c>
      <c r="M1" s="2"/>
    </row>
    <row r="2" spans="1:19" ht="15.75" customHeight="1" thickBot="1" x14ac:dyDescent="0.3">
      <c r="A2" s="302"/>
      <c r="B2" s="298"/>
      <c r="C2" s="299"/>
      <c r="D2" s="299"/>
      <c r="E2" s="299"/>
      <c r="F2" s="299"/>
      <c r="G2" s="299"/>
      <c r="H2" s="299"/>
      <c r="I2" s="299"/>
      <c r="J2" s="299"/>
      <c r="K2" s="300"/>
      <c r="L2" s="150" t="s">
        <v>73</v>
      </c>
      <c r="M2" s="14"/>
    </row>
    <row r="3" spans="1:19" s="4" customFormat="1" ht="15" customHeight="1" x14ac:dyDescent="0.25">
      <c r="A3" s="274" t="s">
        <v>75</v>
      </c>
      <c r="B3" s="274"/>
      <c r="C3" s="275"/>
      <c r="D3" s="276"/>
      <c r="E3" s="90"/>
      <c r="F3" s="274" t="s">
        <v>77</v>
      </c>
      <c r="G3" s="277"/>
      <c r="H3" s="277"/>
      <c r="I3" s="167"/>
      <c r="J3" s="96"/>
      <c r="K3" s="95"/>
      <c r="L3" s="95"/>
      <c r="M3" s="7"/>
    </row>
    <row r="4" spans="1:19" s="4" customFormat="1" ht="15" customHeight="1" x14ac:dyDescent="0.25">
      <c r="A4" s="274" t="s">
        <v>76</v>
      </c>
      <c r="B4" s="274"/>
      <c r="C4" s="278"/>
      <c r="D4" s="279"/>
      <c r="E4" s="279"/>
      <c r="F4" s="280"/>
      <c r="G4" s="281" t="s">
        <v>78</v>
      </c>
      <c r="H4" s="282"/>
      <c r="I4" s="283"/>
      <c r="J4" s="284"/>
      <c r="K4" s="95"/>
      <c r="L4" s="95"/>
      <c r="M4" s="7"/>
    </row>
    <row r="5" spans="1:19" s="4" customFormat="1" ht="15" customHeight="1" x14ac:dyDescent="0.25">
      <c r="A5" s="274" t="s">
        <v>79</v>
      </c>
      <c r="B5" s="274"/>
      <c r="C5" s="267"/>
      <c r="D5" s="268"/>
      <c r="E5" s="268"/>
      <c r="F5" s="268"/>
      <c r="G5" s="268"/>
      <c r="H5" s="268"/>
      <c r="I5" s="268"/>
      <c r="J5" s="269"/>
      <c r="K5" s="95"/>
      <c r="L5" s="95"/>
      <c r="M5" s="7"/>
    </row>
    <row r="6" spans="1:19" s="4" customFormat="1" ht="15" customHeight="1" x14ac:dyDescent="0.25">
      <c r="A6" s="285" t="s">
        <v>80</v>
      </c>
      <c r="B6" s="285"/>
      <c r="C6" s="286"/>
      <c r="D6" s="287"/>
      <c r="E6" s="287"/>
      <c r="F6" s="288"/>
      <c r="G6" s="97"/>
      <c r="H6" s="97"/>
      <c r="I6" s="97"/>
      <c r="J6" s="94"/>
      <c r="K6" s="95"/>
      <c r="L6" s="95"/>
      <c r="M6" s="7"/>
    </row>
    <row r="7" spans="1:19" s="4" customFormat="1" x14ac:dyDescent="0.25">
      <c r="A7" s="289" t="s">
        <v>81</v>
      </c>
      <c r="B7" s="289"/>
      <c r="C7" s="267"/>
      <c r="D7" s="268"/>
      <c r="E7" s="268"/>
      <c r="F7" s="268"/>
      <c r="G7" s="268"/>
      <c r="H7" s="268"/>
      <c r="I7" s="269"/>
      <c r="J7" s="94"/>
      <c r="K7" s="95"/>
      <c r="L7" s="95"/>
      <c r="M7" s="7"/>
    </row>
    <row r="8" spans="1:19" s="4" customFormat="1" ht="15" customHeight="1" x14ac:dyDescent="0.25">
      <c r="A8" s="270" t="s">
        <v>82</v>
      </c>
      <c r="B8" s="270"/>
      <c r="C8" s="271"/>
      <c r="D8" s="272"/>
      <c r="E8" s="272"/>
      <c r="F8" s="272"/>
      <c r="G8" s="272"/>
      <c r="H8" s="272"/>
      <c r="I8" s="273"/>
      <c r="J8" s="94"/>
      <c r="K8" s="2"/>
      <c r="L8" s="8"/>
      <c r="M8" s="7"/>
    </row>
    <row r="9" spans="1:19" s="4" customFormat="1" ht="15" customHeight="1" x14ac:dyDescent="0.25">
      <c r="A9" s="274" t="s">
        <v>83</v>
      </c>
      <c r="B9" s="274"/>
      <c r="C9" s="286"/>
      <c r="D9" s="287"/>
      <c r="E9" s="287"/>
      <c r="F9" s="288"/>
      <c r="G9" s="97"/>
      <c r="H9" s="97"/>
      <c r="I9" s="97"/>
      <c r="J9" s="94"/>
      <c r="K9" s="95"/>
      <c r="L9" s="95"/>
      <c r="M9" s="7"/>
    </row>
    <row r="10" spans="1:19" s="4" customFormat="1" ht="15" customHeight="1" x14ac:dyDescent="0.25">
      <c r="A10" s="274" t="s">
        <v>84</v>
      </c>
      <c r="B10" s="290"/>
      <c r="C10" s="267"/>
      <c r="D10" s="268"/>
      <c r="E10" s="268"/>
      <c r="F10" s="268"/>
      <c r="G10" s="268"/>
      <c r="H10" s="268"/>
      <c r="I10" s="268"/>
      <c r="J10" s="268"/>
      <c r="K10" s="268"/>
      <c r="L10" s="269"/>
      <c r="M10" s="7"/>
    </row>
    <row r="11" spans="1:19" s="4" customFormat="1" ht="15" customHeight="1" x14ac:dyDescent="0.25">
      <c r="A11" s="274" t="s">
        <v>85</v>
      </c>
      <c r="B11" s="274"/>
      <c r="C11" s="175"/>
      <c r="D11" s="54"/>
      <c r="E11" s="98" t="s">
        <v>86</v>
      </c>
      <c r="F11" s="54" t="s">
        <v>22</v>
      </c>
      <c r="G11" s="97" t="s">
        <v>87</v>
      </c>
      <c r="H11" s="97"/>
      <c r="I11" s="94"/>
      <c r="J11" s="94"/>
      <c r="K11" s="95"/>
      <c r="L11" s="95"/>
      <c r="M11" s="7"/>
    </row>
    <row r="12" spans="1:19" s="17" customFormat="1" ht="9.75" customHeight="1" x14ac:dyDescent="0.25">
      <c r="A12" s="119"/>
      <c r="B12" s="120"/>
      <c r="C12" s="121"/>
      <c r="D12" s="122"/>
      <c r="E12" s="122"/>
      <c r="F12" s="122"/>
      <c r="G12" s="122"/>
      <c r="H12" s="122"/>
      <c r="I12" s="122"/>
      <c r="J12" s="122"/>
      <c r="K12" s="122"/>
      <c r="L12" s="122"/>
      <c r="M12" s="16"/>
    </row>
    <row r="13" spans="1:19" s="18" customFormat="1" ht="13.15" customHeight="1" x14ac:dyDescent="0.25">
      <c r="A13" s="91"/>
      <c r="B13" s="91"/>
      <c r="C13" s="91"/>
      <c r="D13" s="291" t="s">
        <v>23</v>
      </c>
      <c r="E13" s="292"/>
      <c r="F13" s="292"/>
      <c r="G13" s="292"/>
      <c r="H13" s="292"/>
      <c r="I13" s="292"/>
      <c r="J13" s="292"/>
      <c r="K13" s="293" t="s">
        <v>141</v>
      </c>
      <c r="L13" s="294"/>
      <c r="M13" s="16"/>
      <c r="N13" s="13" t="s">
        <v>31</v>
      </c>
      <c r="O13" s="13" t="s">
        <v>33</v>
      </c>
      <c r="P13" s="13" t="s">
        <v>32</v>
      </c>
      <c r="Q13" s="13" t="s">
        <v>34</v>
      </c>
      <c r="R13" s="13" t="s">
        <v>35</v>
      </c>
      <c r="S13" s="13" t="s">
        <v>36</v>
      </c>
    </row>
    <row r="14" spans="1:19" s="18" customFormat="1" ht="38.25" x14ac:dyDescent="0.25">
      <c r="A14" s="79" t="s">
        <v>139</v>
      </c>
      <c r="B14" s="257"/>
      <c r="C14" s="259"/>
      <c r="D14" s="195" t="s">
        <v>0</v>
      </c>
      <c r="E14" s="195" t="s">
        <v>1</v>
      </c>
      <c r="F14" s="195" t="s">
        <v>2</v>
      </c>
      <c r="G14" s="195" t="s">
        <v>3</v>
      </c>
      <c r="H14" s="195" t="s">
        <v>113</v>
      </c>
      <c r="I14" s="195" t="s">
        <v>4</v>
      </c>
      <c r="J14" s="196" t="s">
        <v>114</v>
      </c>
      <c r="K14" s="196" t="s">
        <v>115</v>
      </c>
      <c r="L14" s="196" t="s">
        <v>116</v>
      </c>
      <c r="M14" s="16"/>
    </row>
    <row r="15" spans="1:19" s="18" customFormat="1" ht="25.5" x14ac:dyDescent="0.25">
      <c r="A15" s="25" t="s">
        <v>21</v>
      </c>
      <c r="B15" s="199" t="s">
        <v>142</v>
      </c>
      <c r="C15" s="176"/>
      <c r="D15" s="196" t="s">
        <v>117</v>
      </c>
      <c r="E15" s="196" t="s">
        <v>118</v>
      </c>
      <c r="F15" s="197" t="s">
        <v>119</v>
      </c>
      <c r="G15" s="196" t="s">
        <v>5</v>
      </c>
      <c r="H15" s="197" t="s">
        <v>120</v>
      </c>
      <c r="I15" s="196" t="s">
        <v>121</v>
      </c>
      <c r="J15" s="34"/>
      <c r="K15" s="34"/>
      <c r="L15" s="34"/>
      <c r="M15" s="16"/>
    </row>
    <row r="16" spans="1:19" s="17" customFormat="1" x14ac:dyDescent="0.25">
      <c r="A16" s="210" t="s">
        <v>187</v>
      </c>
      <c r="B16" s="189" t="s">
        <v>167</v>
      </c>
      <c r="C16" s="181"/>
      <c r="D16" s="80" t="s">
        <v>22</v>
      </c>
      <c r="E16" s="80"/>
      <c r="F16" s="80"/>
      <c r="G16" s="75"/>
      <c r="H16" s="80"/>
      <c r="I16" s="75"/>
      <c r="J16" s="36"/>
      <c r="K16" s="41"/>
      <c r="L16" s="41"/>
      <c r="M16" s="16"/>
      <c r="N16" s="107">
        <f t="shared" ref="N16:N25" si="0">IF(ISBLANK(G16),0,1)</f>
        <v>0</v>
      </c>
      <c r="O16" s="107">
        <f>IF(ISBLANK(G16),0,10)</f>
        <v>0</v>
      </c>
      <c r="P16" s="107">
        <f>10-(N16*10)</f>
        <v>10</v>
      </c>
      <c r="Q16" s="107">
        <f>IF(AND(COUNTA(E16,D16,F16,G16,I16)=1,ISBLANK(G16)),1,0)</f>
        <v>1</v>
      </c>
      <c r="R16" s="107">
        <f>IF(AND(COUNTA(G16,D16,E16,F16,I16)=1),0,1)</f>
        <v>0</v>
      </c>
      <c r="S16" s="107">
        <f>IF(Q16&gt;1,1,0)</f>
        <v>0</v>
      </c>
    </row>
    <row r="17" spans="1:19" x14ac:dyDescent="0.25">
      <c r="A17" s="169" t="s">
        <v>12</v>
      </c>
      <c r="B17" s="203" t="s">
        <v>168</v>
      </c>
      <c r="C17" s="156"/>
      <c r="D17" s="81" t="s">
        <v>22</v>
      </c>
      <c r="E17" s="81"/>
      <c r="F17" s="80"/>
      <c r="G17" s="80"/>
      <c r="H17" s="80"/>
      <c r="I17" s="75"/>
      <c r="J17" s="43"/>
      <c r="K17" s="43"/>
      <c r="L17" s="43"/>
      <c r="M17" s="16"/>
      <c r="N17" s="107">
        <f t="shared" si="0"/>
        <v>0</v>
      </c>
      <c r="O17" s="107">
        <f t="shared" ref="O17:O25" si="1">IF(ISBLANK(G17),0,10)</f>
        <v>0</v>
      </c>
      <c r="P17" s="107">
        <f>10-(N17*10)</f>
        <v>10</v>
      </c>
      <c r="Q17" s="107">
        <f t="shared" ref="Q17:Q25" si="2">IF(AND(COUNTA(E17,D17,F17,G17,I17)=1,ISBLANK(G17)),1,0)</f>
        <v>1</v>
      </c>
      <c r="R17" s="107">
        <f t="shared" ref="R17:R25" si="3">IF(AND(COUNTA(G17,D17,E17,F17,I17)=1),0,1)</f>
        <v>0</v>
      </c>
      <c r="S17" s="107">
        <f t="shared" ref="S17:S31" si="4">IF(Q17&gt;1,1,0)</f>
        <v>0</v>
      </c>
    </row>
    <row r="18" spans="1:19" s="18" customFormat="1" x14ac:dyDescent="0.25">
      <c r="A18" s="169" t="s">
        <v>188</v>
      </c>
      <c r="B18" s="200" t="s">
        <v>90</v>
      </c>
      <c r="C18" s="59" t="s">
        <v>4</v>
      </c>
      <c r="D18" s="80" t="s">
        <v>22</v>
      </c>
      <c r="E18" s="80"/>
      <c r="F18" s="77"/>
      <c r="G18" s="77"/>
      <c r="H18" s="77"/>
      <c r="I18" s="80"/>
      <c r="J18" s="153"/>
      <c r="K18" s="46"/>
      <c r="L18" s="46"/>
      <c r="M18" s="16"/>
      <c r="N18" s="107">
        <f t="shared" si="0"/>
        <v>0</v>
      </c>
      <c r="O18" s="107">
        <f t="shared" si="1"/>
        <v>0</v>
      </c>
      <c r="P18" s="107">
        <f t="shared" ref="P18:P31" si="5">10-(N18*10)</f>
        <v>10</v>
      </c>
      <c r="Q18" s="107">
        <f t="shared" si="2"/>
        <v>1</v>
      </c>
      <c r="R18" s="107">
        <f t="shared" si="3"/>
        <v>0</v>
      </c>
      <c r="S18" s="107">
        <f t="shared" si="4"/>
        <v>0</v>
      </c>
    </row>
    <row r="19" spans="1:19" s="18" customFormat="1" x14ac:dyDescent="0.25">
      <c r="A19" s="210" t="s">
        <v>189</v>
      </c>
      <c r="B19" s="203" t="s">
        <v>91</v>
      </c>
      <c r="C19" s="182"/>
      <c r="D19" s="80" t="s">
        <v>22</v>
      </c>
      <c r="E19" s="80"/>
      <c r="F19" s="80"/>
      <c r="G19" s="80"/>
      <c r="H19" s="80"/>
      <c r="I19" s="77"/>
      <c r="J19" s="153"/>
      <c r="K19" s="46"/>
      <c r="L19" s="46"/>
      <c r="M19" s="16"/>
      <c r="N19" s="107">
        <f t="shared" si="0"/>
        <v>0</v>
      </c>
      <c r="O19" s="107">
        <f t="shared" si="1"/>
        <v>0</v>
      </c>
      <c r="P19" s="107">
        <f t="shared" si="5"/>
        <v>10</v>
      </c>
      <c r="Q19" s="107">
        <f t="shared" si="2"/>
        <v>1</v>
      </c>
      <c r="R19" s="107">
        <f t="shared" si="3"/>
        <v>0</v>
      </c>
      <c r="S19" s="107">
        <f t="shared" si="4"/>
        <v>0</v>
      </c>
    </row>
    <row r="20" spans="1:19" s="3" customFormat="1" ht="25.5" x14ac:dyDescent="0.25">
      <c r="A20" s="210" t="s">
        <v>186</v>
      </c>
      <c r="B20" s="211" t="s">
        <v>95</v>
      </c>
      <c r="C20" s="230"/>
      <c r="D20" s="80" t="s">
        <v>22</v>
      </c>
      <c r="E20" s="80"/>
      <c r="F20" s="80"/>
      <c r="G20" s="80"/>
      <c r="H20" s="80"/>
      <c r="I20" s="77"/>
      <c r="J20" s="36"/>
      <c r="K20" s="36"/>
      <c r="L20" s="36"/>
      <c r="M20" s="2"/>
      <c r="N20" s="107">
        <f>IF(ISBLANK(G20),0,1)</f>
        <v>0</v>
      </c>
      <c r="O20" s="107">
        <f>IF(ISBLANK(G20),0,10)</f>
        <v>0</v>
      </c>
      <c r="P20" s="107">
        <f>10-(N20*10)</f>
        <v>10</v>
      </c>
      <c r="Q20" s="107">
        <f>IF(AND(COUNTA(D20,E20,F20,G20,I20)=1,ISBLANK(G20)),1,0)</f>
        <v>1</v>
      </c>
      <c r="R20" s="107">
        <f>IF(AND(COUNTA(G20,D20,E20,F20,I20)=1),0,1)</f>
        <v>0</v>
      </c>
      <c r="S20" s="107">
        <f>IF(Q20&gt;1,1,0)</f>
        <v>0</v>
      </c>
    </row>
    <row r="21" spans="1:19" s="18" customFormat="1" x14ac:dyDescent="0.25">
      <c r="A21" s="31" t="s">
        <v>6</v>
      </c>
      <c r="B21" s="203" t="s">
        <v>92</v>
      </c>
      <c r="C21" s="182"/>
      <c r="D21" s="80" t="s">
        <v>22</v>
      </c>
      <c r="E21" s="80"/>
      <c r="F21" s="80"/>
      <c r="G21" s="80"/>
      <c r="H21" s="80"/>
      <c r="I21" s="77"/>
      <c r="J21" s="153"/>
      <c r="K21" s="46"/>
      <c r="L21" s="46"/>
      <c r="M21" s="16"/>
      <c r="N21" s="107">
        <f t="shared" si="0"/>
        <v>0</v>
      </c>
      <c r="O21" s="107">
        <f t="shared" si="1"/>
        <v>0</v>
      </c>
      <c r="P21" s="107">
        <f t="shared" si="5"/>
        <v>10</v>
      </c>
      <c r="Q21" s="107">
        <f t="shared" si="2"/>
        <v>1</v>
      </c>
      <c r="R21" s="107">
        <f t="shared" si="3"/>
        <v>0</v>
      </c>
      <c r="S21" s="107">
        <f t="shared" si="4"/>
        <v>0</v>
      </c>
    </row>
    <row r="22" spans="1:19" x14ac:dyDescent="0.25">
      <c r="A22" s="30" t="s">
        <v>25</v>
      </c>
      <c r="B22" s="203" t="s">
        <v>93</v>
      </c>
      <c r="C22" s="181"/>
      <c r="D22" s="81" t="s">
        <v>22</v>
      </c>
      <c r="E22" s="81"/>
      <c r="F22" s="81"/>
      <c r="G22" s="81"/>
      <c r="H22" s="82"/>
      <c r="I22" s="75"/>
      <c r="J22" s="43"/>
      <c r="K22" s="43"/>
      <c r="L22" s="43"/>
      <c r="M22" s="16"/>
      <c r="N22" s="107">
        <f t="shared" si="0"/>
        <v>0</v>
      </c>
      <c r="O22" s="107">
        <f t="shared" si="1"/>
        <v>0</v>
      </c>
      <c r="P22" s="107">
        <f>10-(N22*10)</f>
        <v>10</v>
      </c>
      <c r="Q22" s="107">
        <f t="shared" si="2"/>
        <v>1</v>
      </c>
      <c r="R22" s="107">
        <f t="shared" si="3"/>
        <v>0</v>
      </c>
      <c r="S22" s="107">
        <f t="shared" si="4"/>
        <v>0</v>
      </c>
    </row>
    <row r="23" spans="1:19" s="18" customFormat="1" x14ac:dyDescent="0.25">
      <c r="A23" s="32" t="s">
        <v>26</v>
      </c>
      <c r="B23" s="200" t="s">
        <v>94</v>
      </c>
      <c r="C23" s="229" t="s">
        <v>4</v>
      </c>
      <c r="D23" s="81" t="s">
        <v>22</v>
      </c>
      <c r="E23" s="81"/>
      <c r="F23" s="75"/>
      <c r="G23" s="75"/>
      <c r="H23" s="77"/>
      <c r="I23" s="78"/>
      <c r="J23" s="154"/>
      <c r="K23" s="47"/>
      <c r="L23" s="47"/>
      <c r="M23" s="16"/>
      <c r="N23" s="107">
        <f t="shared" si="0"/>
        <v>0</v>
      </c>
      <c r="O23" s="107">
        <f t="shared" si="1"/>
        <v>0</v>
      </c>
      <c r="P23" s="107">
        <f t="shared" si="5"/>
        <v>10</v>
      </c>
      <c r="Q23" s="107">
        <f t="shared" si="2"/>
        <v>1</v>
      </c>
      <c r="R23" s="107">
        <f t="shared" si="3"/>
        <v>0</v>
      </c>
      <c r="S23" s="107">
        <f t="shared" si="4"/>
        <v>0</v>
      </c>
    </row>
    <row r="24" spans="1:19" x14ac:dyDescent="0.25">
      <c r="A24" s="30" t="s">
        <v>7</v>
      </c>
      <c r="B24" s="205" t="s">
        <v>96</v>
      </c>
      <c r="C24" s="229" t="s">
        <v>4</v>
      </c>
      <c r="D24" s="81" t="s">
        <v>22</v>
      </c>
      <c r="E24" s="82"/>
      <c r="F24" s="75"/>
      <c r="G24" s="75"/>
      <c r="H24" s="75"/>
      <c r="I24" s="78"/>
      <c r="J24" s="43"/>
      <c r="K24" s="43"/>
      <c r="L24" s="43"/>
      <c r="M24" s="16"/>
      <c r="N24" s="107">
        <f t="shared" si="0"/>
        <v>0</v>
      </c>
      <c r="O24" s="107">
        <f t="shared" si="1"/>
        <v>0</v>
      </c>
      <c r="P24" s="107">
        <f t="shared" si="5"/>
        <v>10</v>
      </c>
      <c r="Q24" s="107">
        <f t="shared" si="2"/>
        <v>1</v>
      </c>
      <c r="R24" s="107">
        <f t="shared" si="3"/>
        <v>0</v>
      </c>
      <c r="S24" s="107">
        <f t="shared" si="4"/>
        <v>0</v>
      </c>
    </row>
    <row r="25" spans="1:19" ht="25.5" x14ac:dyDescent="0.25">
      <c r="A25" s="33" t="s">
        <v>27</v>
      </c>
      <c r="B25" s="205" t="s">
        <v>97</v>
      </c>
      <c r="C25" s="229" t="s">
        <v>4</v>
      </c>
      <c r="D25" s="81" t="s">
        <v>22</v>
      </c>
      <c r="E25" s="81"/>
      <c r="F25" s="75"/>
      <c r="G25" s="75"/>
      <c r="H25" s="75"/>
      <c r="I25" s="76"/>
      <c r="J25" s="43"/>
      <c r="K25" s="43"/>
      <c r="L25" s="43"/>
      <c r="M25" s="16"/>
      <c r="N25" s="107">
        <f t="shared" si="0"/>
        <v>0</v>
      </c>
      <c r="O25" s="107">
        <f t="shared" si="1"/>
        <v>0</v>
      </c>
      <c r="P25" s="107">
        <f>10-(N25*10)</f>
        <v>10</v>
      </c>
      <c r="Q25" s="107">
        <f t="shared" si="2"/>
        <v>1</v>
      </c>
      <c r="R25" s="107">
        <f t="shared" si="3"/>
        <v>0</v>
      </c>
      <c r="S25" s="107">
        <f>IF(Q25&gt;1,1,0)</f>
        <v>0</v>
      </c>
    </row>
    <row r="26" spans="1:19" x14ac:dyDescent="0.25">
      <c r="A26" s="33" t="s">
        <v>8</v>
      </c>
      <c r="B26" s="200" t="s">
        <v>169</v>
      </c>
      <c r="C26" s="183" t="s">
        <v>4</v>
      </c>
      <c r="D26" s="81" t="s">
        <v>22</v>
      </c>
      <c r="E26" s="81"/>
      <c r="F26" s="75"/>
      <c r="G26" s="75"/>
      <c r="H26" s="75"/>
      <c r="I26" s="76"/>
      <c r="J26" s="43"/>
      <c r="K26" s="43"/>
      <c r="L26" s="43"/>
      <c r="M26" s="16"/>
      <c r="N26" s="107">
        <f>IF(ISBLANK(G25),0,1)</f>
        <v>0</v>
      </c>
      <c r="O26" s="107">
        <f>IF(ISBLANK(G25),0,10)</f>
        <v>0</v>
      </c>
      <c r="P26" s="107">
        <f t="shared" si="5"/>
        <v>10</v>
      </c>
      <c r="Q26" s="107">
        <f>IF(AND(COUNTA(E26,D26,F25,G25,I26)=1,ISBLANK(G25)),1,0)</f>
        <v>1</v>
      </c>
      <c r="R26" s="107">
        <f>IF(AND(COUNTA(G25,D26,E26,F25,I26)=1),0,1)</f>
        <v>0</v>
      </c>
      <c r="S26" s="107">
        <f t="shared" si="4"/>
        <v>0</v>
      </c>
    </row>
    <row r="27" spans="1:19" ht="25.5" x14ac:dyDescent="0.25">
      <c r="A27" s="33" t="s">
        <v>28</v>
      </c>
      <c r="B27" s="203" t="s">
        <v>170</v>
      </c>
      <c r="C27" s="182"/>
      <c r="D27" s="81" t="s">
        <v>22</v>
      </c>
      <c r="E27" s="81"/>
      <c r="F27" s="80"/>
      <c r="G27" s="75"/>
      <c r="H27" s="80"/>
      <c r="I27" s="75"/>
      <c r="J27" s="43"/>
      <c r="K27" s="43"/>
      <c r="L27" s="43"/>
      <c r="M27" s="16"/>
      <c r="N27" s="107">
        <f t="shared" ref="N27:N31" si="6">IF(ISBLANK(G27),0,1)</f>
        <v>0</v>
      </c>
      <c r="O27" s="107">
        <f t="shared" ref="O27:O31" si="7">IF(ISBLANK(G27),0,10)</f>
        <v>0</v>
      </c>
      <c r="P27" s="107">
        <f t="shared" si="5"/>
        <v>10</v>
      </c>
      <c r="Q27" s="107">
        <f t="shared" ref="Q27:Q31" si="8">IF(AND(COUNTA(E27,D27,F27,G27,I27)=1,ISBLANK(G27)),1,0)</f>
        <v>1</v>
      </c>
      <c r="R27" s="107">
        <f t="shared" ref="R27:R31" si="9">IF(AND(COUNTA(G27,D27,E27,F27,I27)=1),0,1)</f>
        <v>0</v>
      </c>
      <c r="S27" s="107">
        <f t="shared" si="4"/>
        <v>0</v>
      </c>
    </row>
    <row r="28" spans="1:19" x14ac:dyDescent="0.25">
      <c r="A28" s="33" t="s">
        <v>29</v>
      </c>
      <c r="B28" s="206" t="s">
        <v>160</v>
      </c>
      <c r="C28" s="181"/>
      <c r="D28" s="81" t="s">
        <v>22</v>
      </c>
      <c r="E28" s="81"/>
      <c r="F28" s="81"/>
      <c r="G28" s="81"/>
      <c r="H28" s="82"/>
      <c r="I28" s="75"/>
      <c r="J28" s="43"/>
      <c r="K28" s="43"/>
      <c r="L28" s="43"/>
      <c r="M28" s="16"/>
      <c r="N28" s="107">
        <f t="shared" si="6"/>
        <v>0</v>
      </c>
      <c r="O28" s="107">
        <f t="shared" si="7"/>
        <v>0</v>
      </c>
      <c r="P28" s="107">
        <f t="shared" si="5"/>
        <v>10</v>
      </c>
      <c r="Q28" s="107">
        <f t="shared" si="8"/>
        <v>1</v>
      </c>
      <c r="R28" s="107">
        <f t="shared" si="9"/>
        <v>0</v>
      </c>
      <c r="S28" s="107">
        <f t="shared" si="4"/>
        <v>0</v>
      </c>
    </row>
    <row r="29" spans="1:19" x14ac:dyDescent="0.25">
      <c r="A29" s="33" t="s">
        <v>10</v>
      </c>
      <c r="B29" s="203" t="s">
        <v>161</v>
      </c>
      <c r="C29" s="181"/>
      <c r="D29" s="80" t="s">
        <v>22</v>
      </c>
      <c r="E29" s="80"/>
      <c r="F29" s="80"/>
      <c r="G29" s="75"/>
      <c r="H29" s="82"/>
      <c r="I29" s="75"/>
      <c r="J29" s="41"/>
      <c r="K29" s="41"/>
      <c r="L29" s="41"/>
      <c r="M29" s="16"/>
      <c r="N29" s="107">
        <f t="shared" si="6"/>
        <v>0</v>
      </c>
      <c r="O29" s="107">
        <f t="shared" si="7"/>
        <v>0</v>
      </c>
      <c r="P29" s="107">
        <f t="shared" si="5"/>
        <v>10</v>
      </c>
      <c r="Q29" s="107">
        <f t="shared" si="8"/>
        <v>1</v>
      </c>
      <c r="R29" s="107">
        <f t="shared" si="9"/>
        <v>0</v>
      </c>
      <c r="S29" s="107">
        <f t="shared" si="4"/>
        <v>0</v>
      </c>
    </row>
    <row r="30" spans="1:19" x14ac:dyDescent="0.25">
      <c r="A30" s="30" t="s">
        <v>9</v>
      </c>
      <c r="B30" s="200" t="s">
        <v>162</v>
      </c>
      <c r="C30" s="183" t="s">
        <v>4</v>
      </c>
      <c r="D30" s="81" t="s">
        <v>22</v>
      </c>
      <c r="E30" s="81"/>
      <c r="F30" s="75"/>
      <c r="G30" s="75"/>
      <c r="H30" s="75"/>
      <c r="I30" s="76"/>
      <c r="J30" s="43"/>
      <c r="K30" s="43"/>
      <c r="L30" s="43"/>
      <c r="M30" s="16"/>
      <c r="N30" s="107">
        <f t="shared" si="6"/>
        <v>0</v>
      </c>
      <c r="O30" s="107">
        <f t="shared" si="7"/>
        <v>0</v>
      </c>
      <c r="P30" s="107">
        <f t="shared" si="5"/>
        <v>10</v>
      </c>
      <c r="Q30" s="107">
        <f t="shared" si="8"/>
        <v>1</v>
      </c>
      <c r="R30" s="107">
        <f t="shared" si="9"/>
        <v>0</v>
      </c>
      <c r="S30" s="107">
        <f t="shared" si="4"/>
        <v>0</v>
      </c>
    </row>
    <row r="31" spans="1:19" x14ac:dyDescent="0.25">
      <c r="A31" s="30" t="s">
        <v>30</v>
      </c>
      <c r="B31" s="203" t="s">
        <v>171</v>
      </c>
      <c r="C31" s="181"/>
      <c r="D31" s="81" t="s">
        <v>22</v>
      </c>
      <c r="E31" s="81"/>
      <c r="F31" s="81"/>
      <c r="G31" s="81"/>
      <c r="H31" s="82"/>
      <c r="I31" s="75"/>
      <c r="J31" s="43"/>
      <c r="K31" s="43"/>
      <c r="L31" s="43"/>
      <c r="M31" s="16"/>
      <c r="N31" s="107">
        <f t="shared" si="6"/>
        <v>0</v>
      </c>
      <c r="O31" s="107">
        <f t="shared" si="7"/>
        <v>0</v>
      </c>
      <c r="P31" s="107">
        <f t="shared" si="5"/>
        <v>10</v>
      </c>
      <c r="Q31" s="107">
        <f t="shared" si="8"/>
        <v>1</v>
      </c>
      <c r="R31" s="107">
        <f t="shared" si="9"/>
        <v>0</v>
      </c>
      <c r="S31" s="107">
        <f t="shared" si="4"/>
        <v>0</v>
      </c>
    </row>
    <row r="32" spans="1:19" x14ac:dyDescent="0.25">
      <c r="A32" s="27" t="s">
        <v>20</v>
      </c>
      <c r="B32" s="192" t="s">
        <v>172</v>
      </c>
      <c r="C32" s="184"/>
      <c r="D32" s="84" t="s">
        <v>22</v>
      </c>
      <c r="E32" s="84"/>
      <c r="F32" s="84"/>
      <c r="G32" s="84"/>
      <c r="H32" s="87"/>
      <c r="I32" s="159"/>
      <c r="J32" s="43"/>
      <c r="K32" s="43"/>
      <c r="L32" s="43"/>
      <c r="M32" s="16"/>
      <c r="N32" s="107">
        <f t="shared" ref="N32:N33" si="10">IF(ISBLANK(G32),0,1)</f>
        <v>0</v>
      </c>
      <c r="O32" s="107">
        <f t="shared" ref="O32:O33" si="11">IF(ISBLANK(G32),0,10)</f>
        <v>0</v>
      </c>
      <c r="P32" s="107">
        <f t="shared" ref="P32:P33" si="12">10-(N32*10)</f>
        <v>10</v>
      </c>
      <c r="Q32" s="107">
        <f t="shared" ref="Q32:Q33" si="13">IF(AND(COUNTA(E32,D32,F32,G32,I32)=1,ISBLANK(G32)),1,0)</f>
        <v>1</v>
      </c>
      <c r="R32" s="107">
        <f t="shared" ref="R32:R33" si="14">IF(AND(COUNTA(G32,D32,E32,F32,I32)=1),0,1)</f>
        <v>0</v>
      </c>
      <c r="S32" s="107">
        <f t="shared" ref="S32:S33" si="15">IF(Q32&gt;1,1,0)</f>
        <v>0</v>
      </c>
    </row>
    <row r="33" spans="1:19" ht="25.5" x14ac:dyDescent="0.25">
      <c r="A33" s="27" t="s">
        <v>62</v>
      </c>
      <c r="B33" s="170" t="s">
        <v>194</v>
      </c>
      <c r="C33" s="184"/>
      <c r="D33" s="84" t="s">
        <v>22</v>
      </c>
      <c r="E33" s="84"/>
      <c r="F33" s="84"/>
      <c r="G33" s="84"/>
      <c r="H33" s="87"/>
      <c r="I33" s="159"/>
      <c r="J33" s="43"/>
      <c r="K33" s="43"/>
      <c r="L33" s="43"/>
      <c r="M33" s="16"/>
      <c r="N33" s="107">
        <f t="shared" si="10"/>
        <v>0</v>
      </c>
      <c r="O33" s="107">
        <f t="shared" si="11"/>
        <v>0</v>
      </c>
      <c r="P33" s="107">
        <f t="shared" si="12"/>
        <v>10</v>
      </c>
      <c r="Q33" s="107">
        <f t="shared" si="13"/>
        <v>1</v>
      </c>
      <c r="R33" s="107">
        <f t="shared" si="14"/>
        <v>0</v>
      </c>
      <c r="S33" s="107">
        <f t="shared" si="15"/>
        <v>0</v>
      </c>
    </row>
    <row r="34" spans="1:19" s="217" customFormat="1" x14ac:dyDescent="0.25">
      <c r="A34" s="219" t="s">
        <v>191</v>
      </c>
      <c r="B34" s="213"/>
      <c r="C34" s="213"/>
      <c r="D34" s="214"/>
      <c r="E34" s="214"/>
      <c r="F34" s="215"/>
      <c r="G34" s="214"/>
      <c r="H34" s="215"/>
      <c r="I34" s="214"/>
      <c r="J34" s="214"/>
      <c r="K34" s="214"/>
      <c r="L34" s="216"/>
      <c r="N34" s="218"/>
      <c r="O34" s="218"/>
      <c r="P34" s="218"/>
      <c r="Q34" s="218"/>
      <c r="R34" s="218"/>
      <c r="S34" s="218"/>
    </row>
    <row r="35" spans="1:19" s="217" customFormat="1" x14ac:dyDescent="0.25">
      <c r="A35" s="169" t="s">
        <v>190</v>
      </c>
      <c r="B35" s="170" t="s">
        <v>192</v>
      </c>
      <c r="C35" s="171"/>
      <c r="D35" s="84" t="s">
        <v>22</v>
      </c>
      <c r="E35" s="84"/>
      <c r="F35" s="84"/>
      <c r="G35" s="84"/>
      <c r="H35" s="84"/>
      <c r="I35" s="173"/>
      <c r="J35" s="36"/>
      <c r="K35" s="38"/>
      <c r="L35" s="38"/>
      <c r="N35" s="218">
        <f t="shared" ref="N35:N36" si="16">IF(ISBLANK(G35),0,1)</f>
        <v>0</v>
      </c>
      <c r="O35" s="218">
        <f t="shared" ref="O35:O36" si="17">IF(ISBLANK(G35),0,10)</f>
        <v>0</v>
      </c>
      <c r="P35" s="218">
        <f t="shared" ref="P35:P36" si="18">10-(N35*10)</f>
        <v>10</v>
      </c>
      <c r="Q35" s="218">
        <f t="shared" ref="Q35:Q36" si="19">IF(AND(COUNTA(E35,D35,F35,G35,I35)=1,ISBLANK(G35)),1,0)</f>
        <v>1</v>
      </c>
      <c r="R35" s="218">
        <f t="shared" ref="R35:R36" si="20">IF(AND(COUNTA(G35,D35,E35,F35,I35)=1),0,1)</f>
        <v>0</v>
      </c>
      <c r="S35" s="218">
        <f t="shared" ref="S35:S36" si="21">IF(Q35&gt;1,1,0)</f>
        <v>0</v>
      </c>
    </row>
    <row r="36" spans="1:19" s="217" customFormat="1" ht="25.5" x14ac:dyDescent="0.25">
      <c r="A36" s="169" t="s">
        <v>62</v>
      </c>
      <c r="B36" s="170" t="s">
        <v>193</v>
      </c>
      <c r="C36" s="171"/>
      <c r="D36" s="84" t="s">
        <v>22</v>
      </c>
      <c r="E36" s="84"/>
      <c r="F36" s="84"/>
      <c r="G36" s="84"/>
      <c r="H36" s="84"/>
      <c r="I36" s="173"/>
      <c r="J36" s="36"/>
      <c r="K36" s="38"/>
      <c r="L36" s="38"/>
      <c r="N36" s="218">
        <f t="shared" si="16"/>
        <v>0</v>
      </c>
      <c r="O36" s="218">
        <f t="shared" si="17"/>
        <v>0</v>
      </c>
      <c r="P36" s="218">
        <f t="shared" si="18"/>
        <v>10</v>
      </c>
      <c r="Q36" s="218">
        <f t="shared" si="19"/>
        <v>1</v>
      </c>
      <c r="R36" s="218">
        <f t="shared" si="20"/>
        <v>0</v>
      </c>
      <c r="S36" s="218">
        <f t="shared" si="21"/>
        <v>0</v>
      </c>
    </row>
    <row r="37" spans="1:19" ht="15.75" thickBot="1" x14ac:dyDescent="0.3">
      <c r="A37" s="124"/>
      <c r="B37" s="130"/>
      <c r="C37" s="131"/>
      <c r="D37" s="123"/>
      <c r="E37" s="123"/>
      <c r="F37" s="123"/>
      <c r="G37" s="123"/>
      <c r="H37" s="123"/>
      <c r="I37" s="123"/>
      <c r="J37" s="123"/>
      <c r="K37" s="123"/>
      <c r="L37" s="123"/>
      <c r="N37" s="105"/>
      <c r="O37" s="105"/>
      <c r="P37" s="105"/>
      <c r="Q37" s="105"/>
      <c r="R37" s="105"/>
      <c r="S37" s="105"/>
    </row>
    <row r="38" spans="1:19" s="72" customFormat="1" ht="15.75" customHeight="1" thickBot="1" x14ac:dyDescent="0.3">
      <c r="A38" s="125"/>
      <c r="B38" s="303" t="s">
        <v>135</v>
      </c>
      <c r="C38" s="304"/>
      <c r="D38" s="304"/>
      <c r="E38" s="304"/>
      <c r="F38" s="305"/>
      <c r="G38" s="132"/>
      <c r="H38" s="308" t="s">
        <v>136</v>
      </c>
      <c r="I38" s="308"/>
      <c r="J38" s="308"/>
      <c r="K38" s="308"/>
      <c r="L38" s="308"/>
      <c r="M38" s="71"/>
      <c r="N38" s="105"/>
      <c r="O38" s="105"/>
      <c r="P38" s="105"/>
      <c r="Q38" s="105"/>
      <c r="R38" s="105"/>
      <c r="S38" s="105"/>
    </row>
    <row r="39" spans="1:19" s="73" customFormat="1" x14ac:dyDescent="0.25">
      <c r="A39" s="126"/>
      <c r="B39" s="306" t="s">
        <v>173</v>
      </c>
      <c r="C39" s="306"/>
      <c r="D39" s="307">
        <f>COUNTA(D16:D36)</f>
        <v>20</v>
      </c>
      <c r="E39" s="307"/>
      <c r="F39" s="307"/>
      <c r="G39" s="132"/>
      <c r="H39" s="132"/>
      <c r="I39" s="132"/>
      <c r="J39" s="132"/>
      <c r="K39" s="132"/>
      <c r="L39" s="132"/>
      <c r="M39" s="71"/>
      <c r="N39" s="40">
        <f t="shared" ref="N39:S39" si="22">SUM(N16:N36)</f>
        <v>0</v>
      </c>
      <c r="O39" s="40">
        <f t="shared" si="22"/>
        <v>0</v>
      </c>
      <c r="P39" s="40">
        <f t="shared" si="22"/>
        <v>200</v>
      </c>
      <c r="Q39" s="40">
        <f t="shared" si="22"/>
        <v>20</v>
      </c>
      <c r="R39" s="152">
        <f t="shared" si="22"/>
        <v>0</v>
      </c>
      <c r="S39" s="109">
        <f t="shared" si="22"/>
        <v>0</v>
      </c>
    </row>
    <row r="40" spans="1:19" s="73" customFormat="1" x14ac:dyDescent="0.25">
      <c r="A40" s="127"/>
      <c r="B40" s="309" t="s">
        <v>174</v>
      </c>
      <c r="C40" s="309"/>
      <c r="D40" s="310">
        <f>COUNTA(E16:E36)</f>
        <v>0</v>
      </c>
      <c r="E40" s="310"/>
      <c r="F40" s="310"/>
      <c r="G40" s="132"/>
      <c r="H40" s="132"/>
      <c r="I40" s="132"/>
      <c r="J40" s="132"/>
      <c r="K40" s="132"/>
      <c r="L40" s="132"/>
      <c r="M40" s="71"/>
      <c r="N40" s="35"/>
      <c r="O40" s="35"/>
      <c r="P40" s="35"/>
      <c r="Q40" s="35"/>
      <c r="R40" s="40"/>
      <c r="S40" s="109"/>
    </row>
    <row r="41" spans="1:19" s="73" customFormat="1" x14ac:dyDescent="0.25">
      <c r="A41" s="127"/>
      <c r="B41" s="309" t="s">
        <v>175</v>
      </c>
      <c r="C41" s="309"/>
      <c r="D41" s="310">
        <f>COUNTA(F16:F36)</f>
        <v>0</v>
      </c>
      <c r="E41" s="310"/>
      <c r="F41" s="310"/>
      <c r="G41" s="132"/>
      <c r="H41" s="132"/>
      <c r="I41" s="132"/>
      <c r="J41" s="132"/>
      <c r="K41" s="132"/>
      <c r="L41" s="132"/>
      <c r="M41" s="71"/>
      <c r="N41" s="35"/>
      <c r="O41" s="35"/>
      <c r="P41" s="35"/>
      <c r="Q41" s="35"/>
      <c r="R41" s="40"/>
      <c r="S41" s="109"/>
    </row>
    <row r="42" spans="1:19" s="73" customFormat="1" x14ac:dyDescent="0.25">
      <c r="A42" s="127"/>
      <c r="B42" s="312" t="s">
        <v>176</v>
      </c>
      <c r="C42" s="312"/>
      <c r="D42" s="310">
        <f>COUNTA(G16:G36)</f>
        <v>0</v>
      </c>
      <c r="E42" s="310"/>
      <c r="F42" s="310"/>
      <c r="G42" s="132"/>
      <c r="H42" s="132"/>
      <c r="I42" s="132"/>
      <c r="J42" s="132"/>
      <c r="K42" s="132"/>
      <c r="L42" s="132"/>
      <c r="M42" s="71"/>
      <c r="N42" s="20"/>
      <c r="O42" s="35" t="s">
        <v>59</v>
      </c>
      <c r="P42" s="35">
        <f>COUNTA(H16:H36)</f>
        <v>0</v>
      </c>
      <c r="Q42" s="35"/>
      <c r="R42" s="40"/>
      <c r="S42" s="109"/>
    </row>
    <row r="43" spans="1:19" s="73" customFormat="1" x14ac:dyDescent="0.25">
      <c r="A43" s="127"/>
      <c r="B43" s="312" t="s">
        <v>129</v>
      </c>
      <c r="C43" s="312"/>
      <c r="D43" s="310">
        <f>P44</f>
        <v>0</v>
      </c>
      <c r="E43" s="310"/>
      <c r="F43" s="310"/>
      <c r="G43" s="132"/>
      <c r="H43" s="132"/>
      <c r="I43" s="132"/>
      <c r="J43" s="132"/>
      <c r="K43" s="132"/>
      <c r="L43" s="132"/>
      <c r="M43" s="71"/>
      <c r="N43" s="12"/>
      <c r="O43" s="35"/>
      <c r="P43" s="35"/>
      <c r="Q43" s="35"/>
      <c r="R43" s="40"/>
      <c r="S43" s="109"/>
    </row>
    <row r="44" spans="1:19" s="73" customFormat="1" x14ac:dyDescent="0.25">
      <c r="A44" s="127"/>
      <c r="B44" s="309" t="s">
        <v>130</v>
      </c>
      <c r="C44" s="309"/>
      <c r="D44" s="313">
        <f>P45-(P45*P42*0.15)</f>
        <v>200</v>
      </c>
      <c r="E44" s="313"/>
      <c r="F44" s="313"/>
      <c r="G44" s="132"/>
      <c r="H44" s="132"/>
      <c r="I44" s="132"/>
      <c r="J44" s="132"/>
      <c r="K44" s="132"/>
      <c r="L44" s="132"/>
      <c r="M44" s="71"/>
      <c r="N44" s="12"/>
      <c r="O44" s="35" t="s">
        <v>58</v>
      </c>
      <c r="P44" s="35">
        <f>COUNTA(I16:I36)</f>
        <v>0</v>
      </c>
      <c r="Q44" s="35"/>
      <c r="R44" s="40"/>
      <c r="S44" s="109"/>
    </row>
    <row r="45" spans="1:19" s="73" customFormat="1" x14ac:dyDescent="0.25">
      <c r="A45" s="127"/>
      <c r="B45" s="309" t="s">
        <v>177</v>
      </c>
      <c r="C45" s="309"/>
      <c r="D45" s="310">
        <f>P39</f>
        <v>200</v>
      </c>
      <c r="E45" s="310"/>
      <c r="F45" s="310"/>
      <c r="G45" s="132"/>
      <c r="H45" s="132"/>
      <c r="I45" s="132"/>
      <c r="J45" s="132"/>
      <c r="K45" s="132"/>
      <c r="L45" s="132"/>
      <c r="M45" s="71"/>
      <c r="N45" s="12"/>
      <c r="O45" s="35" t="s">
        <v>57</v>
      </c>
      <c r="P45" s="35">
        <f>SUM(D39*10,D40*5,D41*(-10))</f>
        <v>200</v>
      </c>
      <c r="Q45" s="35"/>
      <c r="R45" s="40"/>
      <c r="S45" s="110"/>
    </row>
    <row r="46" spans="1:19" s="73" customFormat="1" x14ac:dyDescent="0.25">
      <c r="A46" s="127"/>
      <c r="B46" s="312" t="s">
        <v>132</v>
      </c>
      <c r="C46" s="312"/>
      <c r="D46" s="310">
        <f>Q39</f>
        <v>20</v>
      </c>
      <c r="E46" s="310"/>
      <c r="F46" s="310"/>
      <c r="G46" s="132"/>
      <c r="H46" s="132"/>
      <c r="I46" s="132"/>
      <c r="J46" s="132"/>
      <c r="K46" s="132"/>
      <c r="L46" s="132"/>
      <c r="M46" s="71"/>
      <c r="P46" s="74"/>
      <c r="Q46" s="149"/>
    </row>
    <row r="47" spans="1:19" s="73" customFormat="1" ht="15.75" thickBot="1" x14ac:dyDescent="0.3">
      <c r="A47" s="127"/>
      <c r="B47" s="320" t="s">
        <v>178</v>
      </c>
      <c r="C47" s="320"/>
      <c r="D47" s="311">
        <f>IF(OR(R39&gt;0,S39),"chybí nebo chybná hodnota!",D44/P39)</f>
        <v>1</v>
      </c>
      <c r="E47" s="311"/>
      <c r="F47" s="311"/>
      <c r="G47" s="132"/>
      <c r="H47" s="132"/>
      <c r="I47" s="132"/>
      <c r="J47" s="50"/>
      <c r="K47" s="271"/>
      <c r="L47" s="273"/>
      <c r="M47" s="71"/>
    </row>
    <row r="48" spans="1:19" s="72" customFormat="1" ht="16.5" customHeight="1" thickBot="1" x14ac:dyDescent="0.3">
      <c r="A48" s="128"/>
      <c r="B48" s="315" t="s">
        <v>134</v>
      </c>
      <c r="C48" s="316"/>
      <c r="D48" s="317" t="str">
        <f>IF(AND(P45&gt;0.75,P42&lt;1),"SATISFACTORY","UNSATISFACTORY")</f>
        <v>SATISFACTORY</v>
      </c>
      <c r="E48" s="318"/>
      <c r="F48" s="319"/>
      <c r="G48" s="133"/>
      <c r="H48" s="133"/>
      <c r="I48" s="133"/>
      <c r="J48" s="207" t="s">
        <v>137</v>
      </c>
      <c r="K48" s="314" t="s">
        <v>138</v>
      </c>
      <c r="L48" s="314"/>
      <c r="M48" s="71"/>
    </row>
    <row r="49" spans="1:12" x14ac:dyDescent="0.25">
      <c r="A49" s="129"/>
      <c r="B49" s="135"/>
      <c r="C49" s="136"/>
      <c r="D49" s="134"/>
      <c r="E49" s="134"/>
      <c r="F49" s="134"/>
      <c r="G49" s="134"/>
      <c r="H49" s="134"/>
      <c r="I49" s="134"/>
      <c r="J49" s="134"/>
      <c r="K49" s="134"/>
      <c r="L49" s="134"/>
    </row>
    <row r="50" spans="1:12" x14ac:dyDescent="0.25">
      <c r="A50" s="129"/>
      <c r="B50" s="135"/>
      <c r="C50" s="136"/>
      <c r="D50" s="134"/>
      <c r="E50" s="134"/>
      <c r="F50" s="134"/>
      <c r="G50" s="134"/>
      <c r="H50" s="134"/>
      <c r="I50" s="134"/>
      <c r="J50" s="134"/>
      <c r="K50" s="134"/>
      <c r="L50" s="134"/>
    </row>
    <row r="52" spans="1:12" ht="15" customHeight="1" x14ac:dyDescent="0.25"/>
    <row r="53" spans="1:12" ht="15" customHeight="1" x14ac:dyDescent="0.25"/>
  </sheetData>
  <sheetProtection algorithmName="SHA-512" hashValue="I6zI74KpwUIbzEZAahU+IXHSIbZPbXft/Rljf+Yt2SQRAJJuUSmAQbHSuwg9xEb5sX9n3i5BP2wi2bOWwYwDlA==" saltValue="zMY6AThwfHSdEtQKcM+bKw==" spinCount="100000" sheet="1" formatCells="0" formatColumns="0" formatRows="0" selectLockedCells="1"/>
  <protectedRanges>
    <protectedRange sqref="F31:H31 I30 J47:K47 H16 F17:H17 F27 H27 F29 I23:I26 J16:L19 D16:E19 F16 I18 F19:H19 H29 F28:H28 D21:E31 F21:H22 J21:L33 D20:H20" name="Oblast1"/>
    <protectedRange sqref="D32:H33" name="Oblast1_1"/>
    <protectedRange sqref="L1:L2" name="Oblast1_2"/>
    <protectedRange sqref="C3:D3 I3 C4:F4 C5:I5 C6:F6 C7:I7 C9:F9 C10:L10 D11 F11" name="Oblast1_5_2"/>
    <protectedRange sqref="J35:L36" name="Oblast1_3_1"/>
    <protectedRange sqref="D35:H36" name="Oblast1_1_1_1_1"/>
  </protectedRanges>
  <mergeCells count="49">
    <mergeCell ref="K47:L47"/>
    <mergeCell ref="K48:L48"/>
    <mergeCell ref="B42:C42"/>
    <mergeCell ref="B48:C48"/>
    <mergeCell ref="D48:F48"/>
    <mergeCell ref="B45:C45"/>
    <mergeCell ref="D45:F45"/>
    <mergeCell ref="B46:C46"/>
    <mergeCell ref="D46:F46"/>
    <mergeCell ref="B47:C47"/>
    <mergeCell ref="B40:C40"/>
    <mergeCell ref="D40:F40"/>
    <mergeCell ref="B41:C41"/>
    <mergeCell ref="D41:F41"/>
    <mergeCell ref="D47:F47"/>
    <mergeCell ref="D42:F42"/>
    <mergeCell ref="B43:C43"/>
    <mergeCell ref="D43:F43"/>
    <mergeCell ref="B44:C44"/>
    <mergeCell ref="D44:F44"/>
    <mergeCell ref="B39:C39"/>
    <mergeCell ref="D39:F39"/>
    <mergeCell ref="H38:L38"/>
    <mergeCell ref="K13:L13"/>
    <mergeCell ref="A6:B6"/>
    <mergeCell ref="C6:F6"/>
    <mergeCell ref="A7:B7"/>
    <mergeCell ref="C7:I7"/>
    <mergeCell ref="A11:B11"/>
    <mergeCell ref="A8:B8"/>
    <mergeCell ref="C8:I8"/>
    <mergeCell ref="A9:B9"/>
    <mergeCell ref="C9:F9"/>
    <mergeCell ref="A10:B10"/>
    <mergeCell ref="C10:L10"/>
    <mergeCell ref="B1:K2"/>
    <mergeCell ref="A1:A2"/>
    <mergeCell ref="D13:J13"/>
    <mergeCell ref="B14:C14"/>
    <mergeCell ref="B38:F38"/>
    <mergeCell ref="A3:B3"/>
    <mergeCell ref="C3:D3"/>
    <mergeCell ref="F3:H3"/>
    <mergeCell ref="A4:B4"/>
    <mergeCell ref="C4:F4"/>
    <mergeCell ref="I4:J4"/>
    <mergeCell ref="G4:H4"/>
    <mergeCell ref="A5:B5"/>
    <mergeCell ref="C5:J5"/>
  </mergeCells>
  <pageMargins left="0.23622047244094491" right="0.15748031496062992" top="0.35433070866141736" bottom="0.35433070866141736" header="0.31496062992125984" footer="0.31496062992125984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7" tint="-0.249977111117893"/>
    <pageSetUpPr fitToPage="1"/>
  </sheetPr>
  <dimension ref="A1:V85"/>
  <sheetViews>
    <sheetView zoomScale="70" zoomScaleNormal="70" zoomScalePageLayoutView="85" workbookViewId="0">
      <selection activeCell="H32" sqref="H32"/>
    </sheetView>
  </sheetViews>
  <sheetFormatPr defaultColWidth="0.85546875" defaultRowHeight="15" x14ac:dyDescent="0.25"/>
  <cols>
    <col min="1" max="1" width="11.85546875" style="21" customWidth="1"/>
    <col min="2" max="2" width="48.140625" style="12" customWidth="1"/>
    <col min="3" max="3" width="4.42578125" style="22" customWidth="1"/>
    <col min="4" max="6" width="8" style="23" customWidth="1"/>
    <col min="7" max="7" width="8.42578125" style="23" customWidth="1"/>
    <col min="8" max="8" width="9.7109375" style="23" customWidth="1"/>
    <col min="9" max="9" width="10.5703125" style="23" customWidth="1"/>
    <col min="10" max="10" width="25" style="23" customWidth="1"/>
    <col min="11" max="11" width="19.42578125" style="12" customWidth="1"/>
    <col min="12" max="12" width="21.42578125" style="12" customWidth="1"/>
    <col min="13" max="13" width="2.85546875" style="12" customWidth="1"/>
    <col min="14" max="14" width="9.28515625" style="12" hidden="1" customWidth="1"/>
    <col min="15" max="15" width="16.5703125" style="12" hidden="1" customWidth="1"/>
    <col min="16" max="16" width="10.5703125" style="12" hidden="1" customWidth="1"/>
    <col min="17" max="17" width="9.7109375" style="12" hidden="1" customWidth="1"/>
    <col min="18" max="19" width="9.42578125" style="12" hidden="1" customWidth="1"/>
    <col min="20" max="21" width="4.7109375" customWidth="1"/>
    <col min="22" max="100" width="4.7109375" style="12" customWidth="1"/>
    <col min="101" max="16384" width="0.85546875" style="12"/>
  </cols>
  <sheetData>
    <row r="1" spans="1:21" ht="15" customHeight="1" x14ac:dyDescent="0.25">
      <c r="A1" s="321" t="s">
        <v>180</v>
      </c>
      <c r="B1" s="323" t="s">
        <v>214</v>
      </c>
      <c r="C1" s="324"/>
      <c r="D1" s="324"/>
      <c r="E1" s="324"/>
      <c r="F1" s="324"/>
      <c r="G1" s="324"/>
      <c r="H1" s="324"/>
      <c r="I1" s="324"/>
      <c r="J1" s="324"/>
      <c r="K1" s="325"/>
      <c r="L1" s="151" t="s">
        <v>74</v>
      </c>
      <c r="M1" s="105"/>
      <c r="T1" s="106"/>
      <c r="U1" s="106"/>
    </row>
    <row r="2" spans="1:21" ht="15" customHeight="1" thickBot="1" x14ac:dyDescent="0.3">
      <c r="A2" s="322"/>
      <c r="B2" s="326"/>
      <c r="C2" s="327"/>
      <c r="D2" s="327"/>
      <c r="E2" s="327"/>
      <c r="F2" s="327"/>
      <c r="G2" s="327"/>
      <c r="H2" s="327"/>
      <c r="I2" s="327"/>
      <c r="J2" s="327"/>
      <c r="K2" s="328"/>
      <c r="L2" s="150" t="s">
        <v>73</v>
      </c>
      <c r="M2" s="105"/>
      <c r="T2" s="106"/>
      <c r="U2" s="106"/>
    </row>
    <row r="3" spans="1:21" s="4" customFormat="1" ht="15" customHeight="1" x14ac:dyDescent="0.25">
      <c r="A3" s="274" t="s">
        <v>75</v>
      </c>
      <c r="B3" s="274"/>
      <c r="C3" s="275"/>
      <c r="D3" s="276"/>
      <c r="E3" s="90"/>
      <c r="F3" s="274" t="s">
        <v>77</v>
      </c>
      <c r="G3" s="277"/>
      <c r="H3" s="277"/>
      <c r="I3" s="167"/>
      <c r="J3" s="96"/>
      <c r="K3" s="95"/>
      <c r="L3" s="95"/>
      <c r="M3" s="7"/>
    </row>
    <row r="4" spans="1:21" s="4" customFormat="1" ht="15" customHeight="1" x14ac:dyDescent="0.25">
      <c r="A4" s="274" t="s">
        <v>76</v>
      </c>
      <c r="B4" s="274"/>
      <c r="C4" s="278"/>
      <c r="D4" s="279"/>
      <c r="E4" s="279"/>
      <c r="F4" s="280"/>
      <c r="G4" s="281" t="s">
        <v>78</v>
      </c>
      <c r="H4" s="282"/>
      <c r="I4" s="283"/>
      <c r="J4" s="284"/>
      <c r="K4" s="95"/>
      <c r="L4" s="95"/>
      <c r="M4" s="7"/>
    </row>
    <row r="5" spans="1:21" s="4" customFormat="1" ht="15" customHeight="1" x14ac:dyDescent="0.25">
      <c r="A5" s="274" t="s">
        <v>79</v>
      </c>
      <c r="B5" s="274"/>
      <c r="C5" s="267"/>
      <c r="D5" s="268"/>
      <c r="E5" s="268"/>
      <c r="F5" s="268"/>
      <c r="G5" s="268"/>
      <c r="H5" s="268"/>
      <c r="I5" s="268"/>
      <c r="J5" s="269"/>
      <c r="K5" s="95"/>
      <c r="L5" s="95"/>
      <c r="M5" s="7"/>
    </row>
    <row r="6" spans="1:21" s="4" customFormat="1" ht="15" customHeight="1" x14ac:dyDescent="0.25">
      <c r="A6" s="285" t="s">
        <v>80</v>
      </c>
      <c r="B6" s="285"/>
      <c r="C6" s="286"/>
      <c r="D6" s="287"/>
      <c r="E6" s="287"/>
      <c r="F6" s="288"/>
      <c r="G6" s="97"/>
      <c r="H6" s="97"/>
      <c r="I6" s="97"/>
      <c r="J6" s="94"/>
      <c r="K6" s="95"/>
      <c r="L6" s="95"/>
      <c r="M6" s="7"/>
    </row>
    <row r="7" spans="1:21" s="4" customFormat="1" x14ac:dyDescent="0.25">
      <c r="A7" s="289" t="s">
        <v>81</v>
      </c>
      <c r="B7" s="289"/>
      <c r="C7" s="267"/>
      <c r="D7" s="268"/>
      <c r="E7" s="268"/>
      <c r="F7" s="268"/>
      <c r="G7" s="268"/>
      <c r="H7" s="268"/>
      <c r="I7" s="269"/>
      <c r="J7" s="94"/>
      <c r="K7" s="95"/>
      <c r="L7" s="95"/>
      <c r="M7" s="7"/>
    </row>
    <row r="8" spans="1:21" s="4" customFormat="1" ht="15" customHeight="1" x14ac:dyDescent="0.25">
      <c r="A8" s="270" t="s">
        <v>82</v>
      </c>
      <c r="B8" s="270"/>
      <c r="C8" s="271"/>
      <c r="D8" s="272"/>
      <c r="E8" s="272"/>
      <c r="F8" s="272"/>
      <c r="G8" s="272"/>
      <c r="H8" s="272"/>
      <c r="I8" s="273"/>
      <c r="J8" s="94"/>
      <c r="K8" s="2"/>
      <c r="L8" s="8"/>
      <c r="M8" s="7"/>
    </row>
    <row r="9" spans="1:21" s="4" customFormat="1" ht="15" customHeight="1" x14ac:dyDescent="0.25">
      <c r="A9" s="274" t="s">
        <v>83</v>
      </c>
      <c r="B9" s="274"/>
      <c r="C9" s="286"/>
      <c r="D9" s="287"/>
      <c r="E9" s="287"/>
      <c r="F9" s="288"/>
      <c r="G9" s="97"/>
      <c r="H9" s="97"/>
      <c r="I9" s="97"/>
      <c r="J9" s="94"/>
      <c r="K9" s="95"/>
      <c r="L9" s="95"/>
      <c r="M9" s="7"/>
    </row>
    <row r="10" spans="1:21" s="4" customFormat="1" ht="15" customHeight="1" x14ac:dyDescent="0.25">
      <c r="A10" s="274" t="s">
        <v>84</v>
      </c>
      <c r="B10" s="290"/>
      <c r="C10" s="267"/>
      <c r="D10" s="268"/>
      <c r="E10" s="268"/>
      <c r="F10" s="268"/>
      <c r="G10" s="268"/>
      <c r="H10" s="268"/>
      <c r="I10" s="268"/>
      <c r="J10" s="268"/>
      <c r="K10" s="268"/>
      <c r="L10" s="269"/>
      <c r="M10" s="7"/>
    </row>
    <row r="11" spans="1:21" s="4" customFormat="1" ht="15" customHeight="1" x14ac:dyDescent="0.25">
      <c r="A11" s="274" t="s">
        <v>85</v>
      </c>
      <c r="B11" s="274"/>
      <c r="C11" s="175"/>
      <c r="D11" s="54"/>
      <c r="E11" s="98" t="s">
        <v>86</v>
      </c>
      <c r="F11" s="54" t="s">
        <v>22</v>
      </c>
      <c r="G11" s="97" t="s">
        <v>87</v>
      </c>
      <c r="H11" s="97"/>
      <c r="I11" s="94"/>
      <c r="J11" s="94"/>
      <c r="K11" s="95"/>
      <c r="L11" s="95"/>
      <c r="M11" s="7"/>
    </row>
    <row r="12" spans="1:21" s="19" customFormat="1" ht="12.6" customHeight="1" x14ac:dyDescent="0.25">
      <c r="A12" s="137"/>
      <c r="B12" s="120"/>
      <c r="C12" s="138"/>
      <c r="D12" s="139"/>
      <c r="E12" s="139"/>
      <c r="F12" s="139"/>
      <c r="G12" s="139"/>
      <c r="H12" s="139"/>
      <c r="I12" s="139"/>
      <c r="J12" s="139"/>
      <c r="K12" s="120"/>
      <c r="L12" s="120"/>
      <c r="M12" s="107"/>
      <c r="T12" s="107"/>
      <c r="U12" s="107"/>
    </row>
    <row r="13" spans="1:21" s="18" customFormat="1" ht="13.15" customHeight="1" x14ac:dyDescent="0.25">
      <c r="A13" s="91"/>
      <c r="B13" s="91"/>
      <c r="C13" s="91"/>
      <c r="D13" s="291" t="s">
        <v>23</v>
      </c>
      <c r="E13" s="292"/>
      <c r="F13" s="292"/>
      <c r="G13" s="292"/>
      <c r="H13" s="292"/>
      <c r="I13" s="292"/>
      <c r="J13" s="292"/>
      <c r="K13" s="293" t="s">
        <v>141</v>
      </c>
      <c r="L13" s="294"/>
      <c r="M13" s="16"/>
      <c r="N13" s="13" t="s">
        <v>31</v>
      </c>
      <c r="O13" s="13" t="s">
        <v>33</v>
      </c>
      <c r="P13" s="13" t="s">
        <v>32</v>
      </c>
      <c r="Q13" s="13" t="s">
        <v>34</v>
      </c>
      <c r="R13" s="13" t="s">
        <v>35</v>
      </c>
      <c r="S13" s="13" t="s">
        <v>36</v>
      </c>
    </row>
    <row r="14" spans="1:21" s="18" customFormat="1" ht="38.25" x14ac:dyDescent="0.25">
      <c r="A14" s="79" t="s">
        <v>139</v>
      </c>
      <c r="B14" s="257"/>
      <c r="C14" s="259"/>
      <c r="D14" s="195" t="s">
        <v>0</v>
      </c>
      <c r="E14" s="195" t="s">
        <v>1</v>
      </c>
      <c r="F14" s="195" t="s">
        <v>2</v>
      </c>
      <c r="G14" s="195" t="s">
        <v>3</v>
      </c>
      <c r="H14" s="195" t="s">
        <v>113</v>
      </c>
      <c r="I14" s="195" t="s">
        <v>4</v>
      </c>
      <c r="J14" s="196" t="s">
        <v>114</v>
      </c>
      <c r="K14" s="196" t="s">
        <v>115</v>
      </c>
      <c r="L14" s="196" t="s">
        <v>116</v>
      </c>
      <c r="M14" s="16"/>
    </row>
    <row r="15" spans="1:21" s="20" customFormat="1" ht="30" x14ac:dyDescent="0.25">
      <c r="A15" s="25" t="s">
        <v>54</v>
      </c>
      <c r="B15" s="199" t="s">
        <v>142</v>
      </c>
      <c r="C15" s="176"/>
      <c r="D15" s="196" t="s">
        <v>117</v>
      </c>
      <c r="E15" s="196" t="s">
        <v>118</v>
      </c>
      <c r="F15" s="197" t="s">
        <v>119</v>
      </c>
      <c r="G15" s="196" t="s">
        <v>5</v>
      </c>
      <c r="H15" s="197" t="s">
        <v>120</v>
      </c>
      <c r="I15" s="196" t="s">
        <v>121</v>
      </c>
      <c r="J15" s="55"/>
      <c r="K15" s="55"/>
      <c r="L15" s="55"/>
      <c r="M15" s="107"/>
      <c r="N15" s="13" t="s">
        <v>31</v>
      </c>
      <c r="O15" s="13" t="s">
        <v>33</v>
      </c>
      <c r="P15" s="13" t="s">
        <v>32</v>
      </c>
      <c r="Q15" s="13" t="s">
        <v>34</v>
      </c>
      <c r="R15" s="13" t="s">
        <v>35</v>
      </c>
      <c r="S15" s="13" t="s">
        <v>36</v>
      </c>
      <c r="T15" s="108"/>
      <c r="U15" s="108"/>
    </row>
    <row r="16" spans="1:21" s="19" customFormat="1" ht="25.5" x14ac:dyDescent="0.25">
      <c r="A16" s="210" t="s">
        <v>199</v>
      </c>
      <c r="B16" s="189" t="s">
        <v>167</v>
      </c>
      <c r="C16" s="185"/>
      <c r="D16" s="80" t="s">
        <v>22</v>
      </c>
      <c r="F16" s="80"/>
      <c r="G16" s="88"/>
      <c r="H16" s="80"/>
      <c r="I16" s="88"/>
      <c r="J16" s="36"/>
      <c r="K16" s="42"/>
      <c r="L16" s="42"/>
      <c r="M16" s="107"/>
      <c r="N16" s="107">
        <f t="shared" ref="N16" si="0">IF(ISBLANK(G16),0,1)</f>
        <v>0</v>
      </c>
      <c r="O16" s="107">
        <f t="shared" ref="O16" si="1">IF(ISBLANK(G16),0,10)</f>
        <v>0</v>
      </c>
      <c r="P16" s="107">
        <f>10-(N16*10)</f>
        <v>10</v>
      </c>
      <c r="Q16" s="107">
        <f t="shared" ref="Q16" si="2">IF(AND(COUNTA(D16,E16,F16,G16,I16)=1,ISBLANK(G16)),1,0)</f>
        <v>1</v>
      </c>
      <c r="R16" s="107">
        <f t="shared" ref="R16" si="3">IF(AND(COUNTA(G16,D16,E16,F16,I16)=1),0,1)</f>
        <v>0</v>
      </c>
      <c r="S16" s="107">
        <f>IF(Q16&gt;1,1,0)</f>
        <v>0</v>
      </c>
      <c r="T16" s="107"/>
      <c r="U16" s="107"/>
    </row>
    <row r="17" spans="1:21" x14ac:dyDescent="0.25">
      <c r="A17" s="169" t="s">
        <v>12</v>
      </c>
      <c r="B17" s="189" t="s">
        <v>89</v>
      </c>
      <c r="C17" s="186"/>
      <c r="D17" s="81" t="s">
        <v>22</v>
      </c>
      <c r="E17" s="81"/>
      <c r="F17" s="80"/>
      <c r="G17" s="80"/>
      <c r="H17" s="80"/>
      <c r="I17" s="88"/>
      <c r="J17" s="36"/>
      <c r="K17" s="44"/>
      <c r="L17" s="44"/>
      <c r="M17" s="107"/>
      <c r="N17" s="107">
        <f t="shared" ref="N17:N33" si="4">IF(ISBLANK(G17),0,1)</f>
        <v>0</v>
      </c>
      <c r="O17" s="107">
        <f t="shared" ref="O17:O33" si="5">IF(ISBLANK(G17),0,10)</f>
        <v>0</v>
      </c>
      <c r="P17" s="107">
        <f t="shared" ref="P17:P33" si="6">10-(N17*10)</f>
        <v>10</v>
      </c>
      <c r="Q17" s="107">
        <f t="shared" ref="Q17:Q33" si="7">IF(AND(COUNTA(D17,E17,F17,G17,I17)=1,ISBLANK(G17)),1,0)</f>
        <v>1</v>
      </c>
      <c r="R17" s="107">
        <f t="shared" ref="R17:R33" si="8">IF(AND(COUNTA(G17,D17,E17,F17,I17)=1),0,1)</f>
        <v>0</v>
      </c>
      <c r="S17" s="107">
        <f t="shared" ref="S17:S33" si="9">IF(Q17&gt;1,1,0)</f>
        <v>0</v>
      </c>
      <c r="T17" s="106"/>
      <c r="U17" s="106"/>
    </row>
    <row r="18" spans="1:21" s="20" customFormat="1" ht="25.5" x14ac:dyDescent="0.25">
      <c r="A18" s="169" t="s">
        <v>200</v>
      </c>
      <c r="B18" s="190" t="s">
        <v>90</v>
      </c>
      <c r="C18" s="187" t="s">
        <v>4</v>
      </c>
      <c r="D18" s="81" t="s">
        <v>22</v>
      </c>
      <c r="E18" s="89"/>
      <c r="F18" s="88"/>
      <c r="G18" s="88"/>
      <c r="H18" s="88"/>
      <c r="I18" s="82"/>
      <c r="J18" s="36"/>
      <c r="K18" s="45"/>
      <c r="L18" s="45"/>
      <c r="M18" s="107"/>
      <c r="N18" s="107">
        <f t="shared" si="4"/>
        <v>0</v>
      </c>
      <c r="O18" s="107">
        <f t="shared" si="5"/>
        <v>0</v>
      </c>
      <c r="P18" s="107">
        <f t="shared" si="6"/>
        <v>10</v>
      </c>
      <c r="Q18" s="107">
        <f t="shared" si="7"/>
        <v>1</v>
      </c>
      <c r="R18" s="107">
        <f t="shared" si="8"/>
        <v>0</v>
      </c>
      <c r="S18" s="107">
        <f t="shared" si="9"/>
        <v>0</v>
      </c>
      <c r="T18" s="108"/>
      <c r="U18" s="108"/>
    </row>
    <row r="19" spans="1:21" s="20" customFormat="1" ht="25.5" x14ac:dyDescent="0.25">
      <c r="A19" s="210" t="s">
        <v>201</v>
      </c>
      <c r="B19" s="189" t="s">
        <v>91</v>
      </c>
      <c r="C19" s="185"/>
      <c r="D19" s="81" t="s">
        <v>22</v>
      </c>
      <c r="E19" s="89"/>
      <c r="F19" s="80"/>
      <c r="G19" s="80"/>
      <c r="H19" s="80"/>
      <c r="I19" s="88"/>
      <c r="J19" s="36"/>
      <c r="K19" s="45"/>
      <c r="L19" s="45"/>
      <c r="M19" s="107"/>
      <c r="N19" s="107">
        <f t="shared" si="4"/>
        <v>0</v>
      </c>
      <c r="O19" s="107">
        <f t="shared" si="5"/>
        <v>0</v>
      </c>
      <c r="P19" s="107">
        <f t="shared" si="6"/>
        <v>10</v>
      </c>
      <c r="Q19" s="107">
        <f t="shared" si="7"/>
        <v>1</v>
      </c>
      <c r="R19" s="107">
        <f t="shared" si="8"/>
        <v>0</v>
      </c>
      <c r="S19" s="107">
        <f t="shared" si="9"/>
        <v>0</v>
      </c>
      <c r="T19" s="108"/>
      <c r="U19" s="108"/>
    </row>
    <row r="20" spans="1:21" s="20" customFormat="1" ht="25.5" x14ac:dyDescent="0.25">
      <c r="A20" s="210" t="s">
        <v>195</v>
      </c>
      <c r="B20" s="211" t="s">
        <v>95</v>
      </c>
      <c r="C20" s="230"/>
      <c r="D20" s="81" t="s">
        <v>22</v>
      </c>
      <c r="E20" s="89"/>
      <c r="F20" s="80"/>
      <c r="G20" s="80"/>
      <c r="H20" s="80"/>
      <c r="I20" s="88"/>
      <c r="J20" s="36"/>
      <c r="K20" s="45"/>
      <c r="L20" s="45"/>
      <c r="M20" s="107"/>
      <c r="N20" s="107">
        <f t="shared" si="4"/>
        <v>0</v>
      </c>
      <c r="O20" s="107">
        <f t="shared" si="5"/>
        <v>0</v>
      </c>
      <c r="P20" s="107">
        <f t="shared" si="6"/>
        <v>10</v>
      </c>
      <c r="Q20" s="107">
        <f t="shared" si="7"/>
        <v>1</v>
      </c>
      <c r="R20" s="107">
        <f t="shared" si="8"/>
        <v>0</v>
      </c>
      <c r="S20" s="107">
        <f t="shared" si="9"/>
        <v>0</v>
      </c>
      <c r="T20" s="108"/>
      <c r="U20" s="108"/>
    </row>
    <row r="21" spans="1:21" s="20" customFormat="1" x14ac:dyDescent="0.25">
      <c r="A21" s="210" t="s">
        <v>202</v>
      </c>
      <c r="B21" s="189" t="s">
        <v>92</v>
      </c>
      <c r="C21" s="185"/>
      <c r="D21" s="80" t="s">
        <v>22</v>
      </c>
      <c r="E21" s="80"/>
      <c r="F21" s="80"/>
      <c r="G21" s="80"/>
      <c r="H21" s="80"/>
      <c r="I21" s="88"/>
      <c r="J21" s="36"/>
      <c r="K21" s="45"/>
      <c r="L21" s="45"/>
      <c r="M21" s="107"/>
      <c r="N21" s="107">
        <f t="shared" si="4"/>
        <v>0</v>
      </c>
      <c r="O21" s="107">
        <f t="shared" si="5"/>
        <v>0</v>
      </c>
      <c r="P21" s="107">
        <f t="shared" si="6"/>
        <v>10</v>
      </c>
      <c r="Q21" s="107">
        <f t="shared" si="7"/>
        <v>1</v>
      </c>
      <c r="R21" s="107">
        <f t="shared" si="8"/>
        <v>0</v>
      </c>
      <c r="S21" s="107">
        <f t="shared" si="9"/>
        <v>0</v>
      </c>
      <c r="T21" s="108"/>
      <c r="U21" s="108"/>
    </row>
    <row r="22" spans="1:21" ht="25.5" x14ac:dyDescent="0.25">
      <c r="A22" s="169" t="s">
        <v>203</v>
      </c>
      <c r="B22" s="189" t="s">
        <v>93</v>
      </c>
      <c r="C22" s="185"/>
      <c r="D22" s="81" t="s">
        <v>22</v>
      </c>
      <c r="E22" s="81"/>
      <c r="F22" s="81"/>
      <c r="G22" s="81"/>
      <c r="H22" s="82"/>
      <c r="I22" s="88"/>
      <c r="J22" s="36"/>
      <c r="K22" s="44"/>
      <c r="L22" s="44"/>
      <c r="M22" s="107"/>
      <c r="N22" s="107">
        <f t="shared" si="4"/>
        <v>0</v>
      </c>
      <c r="O22" s="107">
        <f t="shared" si="5"/>
        <v>0</v>
      </c>
      <c r="P22" s="107">
        <f t="shared" si="6"/>
        <v>10</v>
      </c>
      <c r="Q22" s="107">
        <f t="shared" si="7"/>
        <v>1</v>
      </c>
      <c r="R22" s="107">
        <f t="shared" si="8"/>
        <v>0</v>
      </c>
      <c r="S22" s="107">
        <f t="shared" si="9"/>
        <v>0</v>
      </c>
      <c r="T22" s="106"/>
      <c r="U22" s="106"/>
    </row>
    <row r="23" spans="1:21" s="20" customFormat="1" ht="25.5" x14ac:dyDescent="0.25">
      <c r="A23" s="210" t="s">
        <v>204</v>
      </c>
      <c r="B23" s="191" t="s">
        <v>94</v>
      </c>
      <c r="C23" s="187" t="s">
        <v>4</v>
      </c>
      <c r="D23" s="81" t="s">
        <v>22</v>
      </c>
      <c r="E23" s="81"/>
      <c r="F23" s="88"/>
      <c r="G23" s="88"/>
      <c r="H23" s="88"/>
      <c r="I23" s="82"/>
      <c r="J23" s="36"/>
      <c r="K23" s="48"/>
      <c r="L23" s="48"/>
      <c r="M23" s="107"/>
      <c r="N23" s="107">
        <f t="shared" si="4"/>
        <v>0</v>
      </c>
      <c r="O23" s="107">
        <f t="shared" si="5"/>
        <v>0</v>
      </c>
      <c r="P23" s="107">
        <f t="shared" si="6"/>
        <v>10</v>
      </c>
      <c r="Q23" s="107">
        <f t="shared" si="7"/>
        <v>1</v>
      </c>
      <c r="R23" s="107">
        <f t="shared" si="8"/>
        <v>0</v>
      </c>
      <c r="S23" s="107">
        <f t="shared" si="9"/>
        <v>0</v>
      </c>
      <c r="T23" s="108"/>
      <c r="U23" s="108"/>
    </row>
    <row r="24" spans="1:21" s="20" customFormat="1" x14ac:dyDescent="0.25">
      <c r="A24" s="169" t="s">
        <v>205</v>
      </c>
      <c r="B24" s="191" t="s">
        <v>96</v>
      </c>
      <c r="C24" s="187" t="s">
        <v>4</v>
      </c>
      <c r="D24" s="81" t="s">
        <v>22</v>
      </c>
      <c r="E24" s="81"/>
      <c r="F24" s="88"/>
      <c r="G24" s="88"/>
      <c r="H24" s="88"/>
      <c r="I24" s="82"/>
      <c r="J24" s="36"/>
      <c r="K24" s="44"/>
      <c r="L24" s="44"/>
      <c r="M24" s="107"/>
      <c r="N24" s="107">
        <f t="shared" si="4"/>
        <v>0</v>
      </c>
      <c r="O24" s="107">
        <f t="shared" si="5"/>
        <v>0</v>
      </c>
      <c r="P24" s="107">
        <f t="shared" si="6"/>
        <v>10</v>
      </c>
      <c r="Q24" s="107">
        <f t="shared" si="7"/>
        <v>1</v>
      </c>
      <c r="R24" s="107">
        <f t="shared" si="8"/>
        <v>0</v>
      </c>
      <c r="S24" s="107">
        <f t="shared" si="9"/>
        <v>0</v>
      </c>
      <c r="T24" s="108"/>
      <c r="U24" s="108"/>
    </row>
    <row r="25" spans="1:21" ht="25.5" x14ac:dyDescent="0.25">
      <c r="A25" s="169" t="s">
        <v>206</v>
      </c>
      <c r="B25" s="220" t="s">
        <v>97</v>
      </c>
      <c r="C25" s="187" t="s">
        <v>4</v>
      </c>
      <c r="D25" s="81" t="s">
        <v>22</v>
      </c>
      <c r="E25" s="81"/>
      <c r="F25" s="88"/>
      <c r="G25" s="88"/>
      <c r="H25" s="88"/>
      <c r="I25" s="82"/>
      <c r="J25" s="43"/>
      <c r="K25" s="44"/>
      <c r="L25" s="44"/>
      <c r="M25" s="107"/>
      <c r="N25" s="107">
        <f t="shared" si="4"/>
        <v>0</v>
      </c>
      <c r="O25" s="107">
        <f t="shared" si="5"/>
        <v>0</v>
      </c>
      <c r="P25" s="107">
        <f t="shared" si="6"/>
        <v>10</v>
      </c>
      <c r="Q25" s="107">
        <f t="shared" si="7"/>
        <v>1</v>
      </c>
      <c r="R25" s="107">
        <f t="shared" si="8"/>
        <v>0</v>
      </c>
      <c r="S25" s="107">
        <f t="shared" si="9"/>
        <v>0</v>
      </c>
      <c r="T25" s="106"/>
      <c r="U25" s="106"/>
    </row>
    <row r="26" spans="1:21" ht="25.5" x14ac:dyDescent="0.25">
      <c r="A26" s="169" t="s">
        <v>207</v>
      </c>
      <c r="B26" s="221" t="s">
        <v>169</v>
      </c>
      <c r="C26" s="222" t="s">
        <v>4</v>
      </c>
      <c r="D26" s="81" t="s">
        <v>22</v>
      </c>
      <c r="E26" s="81"/>
      <c r="F26" s="88"/>
      <c r="G26" s="88"/>
      <c r="H26" s="88"/>
      <c r="I26" s="82"/>
      <c r="J26" s="43"/>
      <c r="K26" s="44"/>
      <c r="L26" s="44"/>
      <c r="M26" s="107"/>
      <c r="N26" s="107">
        <f t="shared" si="4"/>
        <v>0</v>
      </c>
      <c r="O26" s="107">
        <f t="shared" si="5"/>
        <v>0</v>
      </c>
      <c r="P26" s="107">
        <f t="shared" si="6"/>
        <v>10</v>
      </c>
      <c r="Q26" s="107">
        <f t="shared" si="7"/>
        <v>1</v>
      </c>
      <c r="R26" s="107">
        <f t="shared" si="8"/>
        <v>0</v>
      </c>
      <c r="S26" s="107">
        <f t="shared" si="9"/>
        <v>0</v>
      </c>
      <c r="T26" s="106"/>
      <c r="U26" s="106"/>
    </row>
    <row r="27" spans="1:21" ht="25.5" x14ac:dyDescent="0.25">
      <c r="A27" s="169" t="s">
        <v>208</v>
      </c>
      <c r="B27" s="221" t="s">
        <v>170</v>
      </c>
      <c r="C27" s="222" t="s">
        <v>4</v>
      </c>
      <c r="D27" s="81" t="s">
        <v>22</v>
      </c>
      <c r="E27" s="81"/>
      <c r="F27" s="88"/>
      <c r="G27" s="88"/>
      <c r="H27" s="88"/>
      <c r="I27" s="82"/>
      <c r="J27" s="43"/>
      <c r="K27" s="44"/>
      <c r="L27" s="44"/>
      <c r="M27" s="107"/>
      <c r="N27" s="107">
        <f t="shared" si="4"/>
        <v>0</v>
      </c>
      <c r="O27" s="107">
        <f t="shared" si="5"/>
        <v>0</v>
      </c>
      <c r="P27" s="107">
        <f t="shared" si="6"/>
        <v>10</v>
      </c>
      <c r="Q27" s="107">
        <f t="shared" si="7"/>
        <v>1</v>
      </c>
      <c r="R27" s="107">
        <f t="shared" si="8"/>
        <v>0</v>
      </c>
      <c r="S27" s="107">
        <f t="shared" si="9"/>
        <v>0</v>
      </c>
      <c r="T27" s="106"/>
      <c r="U27" s="106"/>
    </row>
    <row r="28" spans="1:21" x14ac:dyDescent="0.25">
      <c r="A28" s="228" t="s">
        <v>209</v>
      </c>
      <c r="B28" s="223" t="s">
        <v>160</v>
      </c>
      <c r="C28" s="231"/>
      <c r="D28" s="81" t="s">
        <v>22</v>
      </c>
      <c r="E28" s="81"/>
      <c r="F28" s="88"/>
      <c r="G28" s="88"/>
      <c r="H28" s="88"/>
      <c r="I28" s="82"/>
      <c r="J28" s="43"/>
      <c r="K28" s="44"/>
      <c r="L28" s="44"/>
      <c r="M28" s="107"/>
      <c r="N28" s="107">
        <f t="shared" si="4"/>
        <v>0</v>
      </c>
      <c r="O28" s="107">
        <f t="shared" si="5"/>
        <v>0</v>
      </c>
      <c r="P28" s="107">
        <f t="shared" si="6"/>
        <v>10</v>
      </c>
      <c r="Q28" s="107">
        <f t="shared" si="7"/>
        <v>1</v>
      </c>
      <c r="R28" s="107">
        <f t="shared" si="8"/>
        <v>0</v>
      </c>
      <c r="S28" s="107">
        <f t="shared" si="9"/>
        <v>0</v>
      </c>
      <c r="T28" s="106"/>
      <c r="U28" s="106"/>
    </row>
    <row r="29" spans="1:21" x14ac:dyDescent="0.25">
      <c r="A29" s="169" t="s">
        <v>210</v>
      </c>
      <c r="B29" s="223" t="s">
        <v>99</v>
      </c>
      <c r="C29" s="231"/>
      <c r="D29" s="81" t="s">
        <v>22</v>
      </c>
      <c r="E29" s="81"/>
      <c r="F29" s="81"/>
      <c r="G29" s="81"/>
      <c r="H29" s="82"/>
      <c r="I29" s="88"/>
      <c r="J29" s="43"/>
      <c r="K29" s="44"/>
      <c r="L29" s="44"/>
      <c r="M29" s="107"/>
      <c r="N29" s="107">
        <f t="shared" si="4"/>
        <v>0</v>
      </c>
      <c r="O29" s="107">
        <f t="shared" si="5"/>
        <v>0</v>
      </c>
      <c r="P29" s="107">
        <f t="shared" si="6"/>
        <v>10</v>
      </c>
      <c r="Q29" s="107">
        <f t="shared" si="7"/>
        <v>1</v>
      </c>
      <c r="R29" s="107">
        <f t="shared" si="8"/>
        <v>0</v>
      </c>
      <c r="S29" s="107">
        <f t="shared" si="9"/>
        <v>0</v>
      </c>
      <c r="T29" s="106"/>
      <c r="U29" s="106"/>
    </row>
    <row r="30" spans="1:21" ht="25.5" x14ac:dyDescent="0.25">
      <c r="A30" s="169" t="s">
        <v>211</v>
      </c>
      <c r="B30" s="220" t="s">
        <v>100</v>
      </c>
      <c r="C30" s="222" t="s">
        <v>4</v>
      </c>
      <c r="D30" s="81" t="s">
        <v>22</v>
      </c>
      <c r="E30" s="81"/>
      <c r="F30" s="88"/>
      <c r="G30" s="88"/>
      <c r="H30" s="88"/>
      <c r="I30" s="82"/>
      <c r="J30" s="43"/>
      <c r="K30" s="44"/>
      <c r="L30" s="44"/>
      <c r="M30" s="107"/>
      <c r="N30" s="107">
        <f t="shared" si="4"/>
        <v>0</v>
      </c>
      <c r="O30" s="107">
        <f t="shared" si="5"/>
        <v>0</v>
      </c>
      <c r="P30" s="107">
        <f t="shared" si="6"/>
        <v>10</v>
      </c>
      <c r="Q30" s="107">
        <f t="shared" si="7"/>
        <v>1</v>
      </c>
      <c r="R30" s="107">
        <f t="shared" si="8"/>
        <v>0</v>
      </c>
      <c r="S30" s="107">
        <f t="shared" si="9"/>
        <v>0</v>
      </c>
      <c r="T30" s="106"/>
      <c r="U30" s="106"/>
    </row>
    <row r="31" spans="1:21" x14ac:dyDescent="0.25">
      <c r="A31" s="169" t="s">
        <v>212</v>
      </c>
      <c r="B31" s="208" t="s">
        <v>181</v>
      </c>
      <c r="C31" s="185"/>
      <c r="D31" s="81" t="s">
        <v>22</v>
      </c>
      <c r="E31" s="81"/>
      <c r="F31" s="81"/>
      <c r="G31" s="81"/>
      <c r="H31" s="82"/>
      <c r="I31" s="88"/>
      <c r="J31" s="36"/>
      <c r="K31" s="44"/>
      <c r="L31" s="44"/>
      <c r="M31" s="107"/>
      <c r="N31" s="107">
        <f t="shared" si="4"/>
        <v>0</v>
      </c>
      <c r="O31" s="107">
        <f t="shared" si="5"/>
        <v>0</v>
      </c>
      <c r="P31" s="107">
        <f t="shared" si="6"/>
        <v>10</v>
      </c>
      <c r="Q31" s="107">
        <f t="shared" si="7"/>
        <v>1</v>
      </c>
      <c r="R31" s="107">
        <f t="shared" si="8"/>
        <v>0</v>
      </c>
      <c r="S31" s="107">
        <f t="shared" si="9"/>
        <v>0</v>
      </c>
      <c r="T31" s="106"/>
      <c r="U31" s="106"/>
    </row>
    <row r="32" spans="1:21" x14ac:dyDescent="0.25">
      <c r="A32" s="169" t="s">
        <v>213</v>
      </c>
      <c r="B32" s="192" t="s">
        <v>182</v>
      </c>
      <c r="C32" s="185"/>
      <c r="D32" s="80" t="s">
        <v>22</v>
      </c>
      <c r="E32" s="80"/>
      <c r="F32" s="80"/>
      <c r="G32" s="80"/>
      <c r="H32" s="80"/>
      <c r="I32" s="88"/>
      <c r="J32" s="36"/>
      <c r="K32" s="49"/>
      <c r="L32" s="49"/>
      <c r="M32" s="107"/>
      <c r="N32" s="107">
        <f t="shared" si="4"/>
        <v>0</v>
      </c>
      <c r="O32" s="107">
        <f t="shared" si="5"/>
        <v>0</v>
      </c>
      <c r="P32" s="107">
        <f t="shared" si="6"/>
        <v>10</v>
      </c>
      <c r="Q32" s="107">
        <f t="shared" si="7"/>
        <v>1</v>
      </c>
      <c r="R32" s="107">
        <f t="shared" si="8"/>
        <v>0</v>
      </c>
      <c r="S32" s="107">
        <f t="shared" si="9"/>
        <v>0</v>
      </c>
      <c r="T32" s="106"/>
      <c r="U32" s="106"/>
    </row>
    <row r="33" spans="1:22" ht="25.5" x14ac:dyDescent="0.25">
      <c r="A33" s="169" t="s">
        <v>63</v>
      </c>
      <c r="B33" s="170" t="s">
        <v>196</v>
      </c>
      <c r="C33" s="185"/>
      <c r="D33" s="80" t="s">
        <v>22</v>
      </c>
      <c r="E33" s="80"/>
      <c r="F33" s="80"/>
      <c r="G33" s="80"/>
      <c r="H33" s="80"/>
      <c r="I33" s="88"/>
      <c r="J33" s="36"/>
      <c r="K33" s="49"/>
      <c r="L33" s="49"/>
      <c r="M33" s="107"/>
      <c r="N33" s="107">
        <f t="shared" si="4"/>
        <v>0</v>
      </c>
      <c r="O33" s="107">
        <f t="shared" si="5"/>
        <v>0</v>
      </c>
      <c r="P33" s="107">
        <f t="shared" si="6"/>
        <v>10</v>
      </c>
      <c r="Q33" s="107">
        <f t="shared" si="7"/>
        <v>1</v>
      </c>
      <c r="R33" s="107">
        <f t="shared" si="8"/>
        <v>0</v>
      </c>
      <c r="S33" s="107">
        <f t="shared" si="9"/>
        <v>0</v>
      </c>
      <c r="T33" s="106"/>
      <c r="U33" s="106"/>
    </row>
    <row r="34" spans="1:22" s="224" customFormat="1" ht="15" customHeight="1" x14ac:dyDescent="0.25">
      <c r="A34" s="219" t="s">
        <v>198</v>
      </c>
      <c r="B34" s="212"/>
      <c r="C34" s="213"/>
      <c r="D34" s="214"/>
      <c r="E34" s="214"/>
      <c r="F34" s="215"/>
      <c r="G34" s="214"/>
      <c r="H34" s="215"/>
      <c r="I34" s="214"/>
      <c r="J34" s="214"/>
      <c r="K34" s="214"/>
      <c r="L34" s="216"/>
      <c r="M34" s="218"/>
      <c r="N34" s="218"/>
      <c r="O34" s="218"/>
      <c r="P34" s="218"/>
      <c r="Q34" s="218"/>
      <c r="R34" s="218"/>
      <c r="S34" s="218"/>
      <c r="T34"/>
      <c r="U34"/>
    </row>
    <row r="35" spans="1:22" s="224" customFormat="1" x14ac:dyDescent="0.25">
      <c r="A35" s="225" t="s">
        <v>24</v>
      </c>
      <c r="B35" s="208" t="s">
        <v>181</v>
      </c>
      <c r="C35" s="226"/>
      <c r="D35" s="81" t="s">
        <v>22</v>
      </c>
      <c r="E35" s="81"/>
      <c r="F35" s="81"/>
      <c r="G35" s="81"/>
      <c r="H35" s="81"/>
      <c r="I35" s="227"/>
      <c r="J35" s="36"/>
      <c r="K35" s="38"/>
      <c r="L35" s="38"/>
      <c r="M35" s="218"/>
      <c r="N35" s="218">
        <f t="shared" ref="N35:N36" si="10">IF(ISBLANK(G35),0,1)</f>
        <v>0</v>
      </c>
      <c r="O35" s="218">
        <f t="shared" ref="O35:O36" si="11">IF(ISBLANK(G35),0,10)</f>
        <v>0</v>
      </c>
      <c r="P35" s="218">
        <f t="shared" ref="P35:P36" si="12">10-(N35*10)</f>
        <v>10</v>
      </c>
      <c r="Q35" s="218">
        <f t="shared" ref="Q35:Q36" si="13">IF(AND(COUNTA(D35,E35,F35,G35,I35)=1,ISBLANK(G35)),1,0)</f>
        <v>1</v>
      </c>
      <c r="R35" s="218">
        <f t="shared" ref="R35:R36" si="14">IF(AND(COUNTA(G35,D35,E35,F35,I35)=1),0,1)</f>
        <v>0</v>
      </c>
      <c r="S35" s="218">
        <f t="shared" ref="S35:S36" si="15">IF(Q35&gt;1,1,0)</f>
        <v>0</v>
      </c>
      <c r="T35"/>
      <c r="U35"/>
    </row>
    <row r="36" spans="1:22" s="224" customFormat="1" x14ac:dyDescent="0.25">
      <c r="A36" s="225" t="s">
        <v>197</v>
      </c>
      <c r="B36" s="192" t="s">
        <v>182</v>
      </c>
      <c r="C36" s="171"/>
      <c r="D36" s="84" t="s">
        <v>22</v>
      </c>
      <c r="E36" s="84"/>
      <c r="F36" s="84"/>
      <c r="G36" s="84"/>
      <c r="H36" s="84"/>
      <c r="I36" s="173"/>
      <c r="J36" s="36"/>
      <c r="K36" s="38"/>
      <c r="L36" s="38"/>
      <c r="M36" s="218"/>
      <c r="N36" s="218">
        <f t="shared" si="10"/>
        <v>0</v>
      </c>
      <c r="O36" s="218">
        <f t="shared" si="11"/>
        <v>0</v>
      </c>
      <c r="P36" s="218">
        <f t="shared" si="12"/>
        <v>10</v>
      </c>
      <c r="Q36" s="218">
        <f t="shared" si="13"/>
        <v>1</v>
      </c>
      <c r="R36" s="218">
        <f t="shared" si="14"/>
        <v>0</v>
      </c>
      <c r="S36" s="218">
        <f t="shared" si="15"/>
        <v>0</v>
      </c>
      <c r="T36"/>
      <c r="U36"/>
    </row>
    <row r="37" spans="1:22" ht="15.6" customHeight="1" thickBot="1" x14ac:dyDescent="0.3">
      <c r="A37" s="140"/>
      <c r="B37" s="130"/>
      <c r="C37" s="144"/>
      <c r="D37" s="145"/>
      <c r="E37" s="145"/>
      <c r="F37" s="145"/>
      <c r="G37" s="145"/>
      <c r="H37" s="145"/>
      <c r="I37" s="145"/>
      <c r="J37" s="145"/>
      <c r="K37" s="123"/>
      <c r="L37" s="123"/>
      <c r="M37" s="107"/>
      <c r="N37" s="105"/>
      <c r="O37" s="105"/>
      <c r="P37" s="105"/>
      <c r="Q37" s="105"/>
      <c r="R37" s="105"/>
      <c r="S37" s="105"/>
      <c r="T37" s="106"/>
      <c r="U37" s="106"/>
      <c r="V37" s="23"/>
    </row>
    <row r="38" spans="1:22" ht="15.75" customHeight="1" thickBot="1" x14ac:dyDescent="0.3">
      <c r="A38" s="140"/>
      <c r="B38" s="303" t="s">
        <v>135</v>
      </c>
      <c r="C38" s="304"/>
      <c r="D38" s="304"/>
      <c r="E38" s="304"/>
      <c r="F38" s="305"/>
      <c r="G38" s="145"/>
      <c r="H38" s="308" t="s">
        <v>136</v>
      </c>
      <c r="I38" s="308"/>
      <c r="J38" s="308"/>
      <c r="K38" s="308"/>
      <c r="L38" s="308"/>
      <c r="M38" s="107"/>
      <c r="N38" s="40">
        <f t="shared" ref="N38:S38" si="16">SUM(N16:N36)</f>
        <v>0</v>
      </c>
      <c r="O38" s="40">
        <f t="shared" si="16"/>
        <v>0</v>
      </c>
      <c r="P38" s="40">
        <f t="shared" si="16"/>
        <v>200</v>
      </c>
      <c r="Q38" s="40">
        <f t="shared" si="16"/>
        <v>20</v>
      </c>
      <c r="R38" s="40">
        <f t="shared" si="16"/>
        <v>0</v>
      </c>
      <c r="S38" s="109">
        <f t="shared" si="16"/>
        <v>0</v>
      </c>
      <c r="T38" s="106"/>
      <c r="U38" s="106"/>
      <c r="V38" s="23"/>
    </row>
    <row r="39" spans="1:22" s="22" customFormat="1" x14ac:dyDescent="0.25">
      <c r="A39" s="92"/>
      <c r="B39" s="306" t="s">
        <v>173</v>
      </c>
      <c r="C39" s="306"/>
      <c r="D39" s="307">
        <f>COUNTA(D16:D36)</f>
        <v>20</v>
      </c>
      <c r="E39" s="307"/>
      <c r="F39" s="307"/>
      <c r="G39" s="145"/>
      <c r="H39" s="146"/>
      <c r="I39" s="146"/>
      <c r="J39" s="146"/>
      <c r="K39" s="123"/>
      <c r="L39" s="123"/>
      <c r="M39" s="107"/>
      <c r="N39" s="35"/>
      <c r="O39" s="35"/>
      <c r="P39" s="35"/>
      <c r="Q39" s="35"/>
      <c r="R39" s="40"/>
      <c r="S39" s="109"/>
      <c r="T39" s="109"/>
      <c r="U39" s="109"/>
      <c r="V39" s="24"/>
    </row>
    <row r="40" spans="1:22" s="22" customFormat="1" x14ac:dyDescent="0.25">
      <c r="A40" s="93"/>
      <c r="B40" s="309" t="s">
        <v>174</v>
      </c>
      <c r="C40" s="309"/>
      <c r="D40" s="310">
        <f>COUNTA(E16:E36)</f>
        <v>0</v>
      </c>
      <c r="E40" s="310"/>
      <c r="F40" s="310"/>
      <c r="G40" s="145"/>
      <c r="H40" s="146"/>
      <c r="I40" s="146"/>
      <c r="J40" s="146"/>
      <c r="K40" s="123"/>
      <c r="L40" s="123"/>
      <c r="M40" s="111"/>
      <c r="N40" s="35"/>
      <c r="O40" s="35"/>
      <c r="P40" s="35"/>
      <c r="Q40" s="35"/>
      <c r="R40" s="40"/>
      <c r="S40" s="109"/>
      <c r="T40" s="109"/>
      <c r="U40" s="109"/>
      <c r="V40" s="24"/>
    </row>
    <row r="41" spans="1:22" s="22" customFormat="1" x14ac:dyDescent="0.25">
      <c r="A41" s="93"/>
      <c r="B41" s="309" t="s">
        <v>175</v>
      </c>
      <c r="C41" s="309"/>
      <c r="D41" s="310">
        <f>COUNTA(F16:F36)</f>
        <v>0</v>
      </c>
      <c r="E41" s="310"/>
      <c r="F41" s="310"/>
      <c r="G41" s="145"/>
      <c r="H41" s="146"/>
      <c r="I41" s="146"/>
      <c r="J41" s="146"/>
      <c r="K41" s="148"/>
      <c r="L41" s="148"/>
      <c r="M41" s="112"/>
      <c r="N41" s="20"/>
      <c r="O41" s="35" t="s">
        <v>59</v>
      </c>
      <c r="P41" s="35">
        <f>COUNTA(H16:H36)</f>
        <v>0</v>
      </c>
      <c r="Q41" s="35"/>
      <c r="R41" s="40"/>
      <c r="S41" s="109"/>
      <c r="T41" s="109"/>
      <c r="U41" s="109"/>
      <c r="V41" s="24"/>
    </row>
    <row r="42" spans="1:22" s="22" customFormat="1" x14ac:dyDescent="0.25">
      <c r="A42" s="93"/>
      <c r="B42" s="312" t="s">
        <v>176</v>
      </c>
      <c r="C42" s="312"/>
      <c r="D42" s="310">
        <f>COUNTA(G16:G36)</f>
        <v>0</v>
      </c>
      <c r="E42" s="310"/>
      <c r="F42" s="310"/>
      <c r="G42" s="145"/>
      <c r="H42" s="146"/>
      <c r="I42" s="146"/>
      <c r="J42" s="146"/>
      <c r="K42" s="144"/>
      <c r="L42" s="144"/>
      <c r="M42" s="109"/>
      <c r="N42" s="12"/>
      <c r="O42" s="35" t="s">
        <v>58</v>
      </c>
      <c r="P42" s="35">
        <f>COUNTA(I16:I36)</f>
        <v>0</v>
      </c>
      <c r="Q42" s="35"/>
      <c r="R42" s="40"/>
      <c r="S42" s="109"/>
      <c r="T42" s="109"/>
      <c r="U42" s="109"/>
    </row>
    <row r="43" spans="1:22" s="22" customFormat="1" x14ac:dyDescent="0.25">
      <c r="A43" s="93"/>
      <c r="B43" s="312" t="s">
        <v>129</v>
      </c>
      <c r="C43" s="312"/>
      <c r="D43" s="310">
        <f>P42</f>
        <v>0</v>
      </c>
      <c r="E43" s="310"/>
      <c r="F43" s="310"/>
      <c r="G43" s="145"/>
      <c r="H43" s="146"/>
      <c r="I43" s="146"/>
      <c r="J43" s="146"/>
      <c r="K43" s="144"/>
      <c r="L43" s="144"/>
      <c r="M43" s="109"/>
      <c r="N43" s="12"/>
      <c r="O43" s="168" t="s">
        <v>57</v>
      </c>
      <c r="P43" s="35">
        <f>SUM(D39*10,D40*5,D41*(-10))</f>
        <v>200</v>
      </c>
      <c r="Q43" s="35"/>
      <c r="R43" s="40"/>
      <c r="S43" s="109"/>
      <c r="T43" s="109"/>
      <c r="U43" s="109"/>
    </row>
    <row r="44" spans="1:22" s="22" customFormat="1" x14ac:dyDescent="0.25">
      <c r="A44" s="93"/>
      <c r="B44" s="309" t="s">
        <v>130</v>
      </c>
      <c r="C44" s="309"/>
      <c r="D44" s="313">
        <f>P43-(P43*P41*0.15)</f>
        <v>200</v>
      </c>
      <c r="E44" s="313"/>
      <c r="F44" s="313"/>
      <c r="G44" s="145"/>
      <c r="H44" s="146"/>
      <c r="I44" s="146"/>
      <c r="J44" s="146"/>
      <c r="K44" s="144"/>
      <c r="L44" s="144"/>
      <c r="M44" s="109"/>
      <c r="N44" s="12"/>
      <c r="O44" s="35"/>
      <c r="P44" s="35"/>
      <c r="Q44" s="35"/>
      <c r="R44" s="40"/>
      <c r="S44" s="110"/>
      <c r="T44" s="109"/>
      <c r="U44" s="109"/>
    </row>
    <row r="45" spans="1:22" s="22" customFormat="1" x14ac:dyDescent="0.25">
      <c r="A45" s="93"/>
      <c r="B45" s="309" t="s">
        <v>177</v>
      </c>
      <c r="C45" s="309"/>
      <c r="D45" s="310">
        <f>P38</f>
        <v>200</v>
      </c>
      <c r="E45" s="310"/>
      <c r="F45" s="310"/>
      <c r="G45" s="145"/>
      <c r="H45" s="146"/>
      <c r="I45" s="146"/>
      <c r="J45" s="146"/>
      <c r="K45" s="147"/>
      <c r="L45" s="144"/>
      <c r="M45" s="109"/>
      <c r="N45" s="12"/>
      <c r="O45" s="35" t="s">
        <v>37</v>
      </c>
      <c r="P45" s="35">
        <f>D44/P38</f>
        <v>1</v>
      </c>
      <c r="Q45" s="35"/>
      <c r="R45" s="40"/>
      <c r="S45" s="105"/>
      <c r="T45" s="109"/>
      <c r="U45" s="109"/>
    </row>
    <row r="46" spans="1:22" s="22" customFormat="1" x14ac:dyDescent="0.25">
      <c r="A46" s="93"/>
      <c r="B46" s="312" t="s">
        <v>132</v>
      </c>
      <c r="C46" s="312"/>
      <c r="D46" s="310">
        <f>Q38</f>
        <v>20</v>
      </c>
      <c r="E46" s="310"/>
      <c r="F46" s="310"/>
      <c r="G46" s="145"/>
      <c r="H46" s="146"/>
      <c r="I46" s="146"/>
      <c r="J46" s="146"/>
      <c r="K46" s="147"/>
      <c r="L46" s="144"/>
      <c r="M46" s="109"/>
      <c r="N46" s="12"/>
      <c r="Q46" s="35"/>
      <c r="R46" s="40"/>
      <c r="S46" s="105"/>
      <c r="T46" s="109"/>
      <c r="U46" s="109"/>
    </row>
    <row r="47" spans="1:22" s="22" customFormat="1" ht="15.75" customHeight="1" thickBot="1" x14ac:dyDescent="0.3">
      <c r="A47" s="93"/>
      <c r="B47" s="320" t="s">
        <v>178</v>
      </c>
      <c r="C47" s="320"/>
      <c r="D47" s="264">
        <f>IF(OR(R38&gt;0,S38&gt;0),"chybí nebo chybná hodnota!",D44/P38)</f>
        <v>1</v>
      </c>
      <c r="E47" s="264"/>
      <c r="F47" s="264"/>
      <c r="G47" s="145"/>
      <c r="H47" s="147"/>
      <c r="I47" s="147"/>
      <c r="J47" s="50"/>
      <c r="K47" s="265"/>
      <c r="L47" s="266"/>
      <c r="M47" s="109"/>
      <c r="N47" s="110"/>
      <c r="O47" s="110"/>
      <c r="P47" s="110"/>
      <c r="Q47" s="110"/>
      <c r="R47" s="110"/>
      <c r="S47" s="110"/>
      <c r="T47" s="109"/>
      <c r="U47" s="109"/>
    </row>
    <row r="48" spans="1:22" ht="16.5" customHeight="1" thickBot="1" x14ac:dyDescent="0.3">
      <c r="A48" s="141"/>
      <c r="B48" s="315" t="s">
        <v>134</v>
      </c>
      <c r="C48" s="316"/>
      <c r="D48" s="241" t="str">
        <f>IF(AND(P45&gt;0.75,P42&lt;1),"SATISFACTORY","UNSATISFACTORY")</f>
        <v>SATISFACTORY</v>
      </c>
      <c r="E48" s="242"/>
      <c r="F48" s="243"/>
      <c r="G48" s="142"/>
      <c r="H48" s="142"/>
      <c r="I48" s="142"/>
      <c r="J48" s="207" t="s">
        <v>137</v>
      </c>
      <c r="K48" s="314" t="s">
        <v>138</v>
      </c>
      <c r="L48" s="314"/>
      <c r="M48" s="105"/>
      <c r="N48" s="105"/>
      <c r="O48" s="105"/>
      <c r="P48" s="105"/>
      <c r="Q48" s="105"/>
      <c r="R48" s="105"/>
      <c r="S48" s="105"/>
      <c r="T48" s="106"/>
      <c r="U48" s="106"/>
    </row>
    <row r="49" spans="1:21" ht="15" customHeight="1" x14ac:dyDescent="0.25">
      <c r="A49" s="102"/>
      <c r="B49" s="104"/>
      <c r="C49" s="104"/>
      <c r="D49" s="103"/>
      <c r="E49" s="103"/>
      <c r="F49" s="103"/>
      <c r="G49" s="103"/>
      <c r="H49" s="103"/>
      <c r="I49" s="103"/>
      <c r="J49" s="142"/>
      <c r="K49" s="143"/>
      <c r="L49" s="143"/>
      <c r="M49" s="105"/>
      <c r="N49" s="105"/>
      <c r="O49" s="105"/>
      <c r="P49" s="105"/>
      <c r="Q49" s="105"/>
      <c r="R49" s="105"/>
      <c r="S49" s="105"/>
      <c r="T49" s="106"/>
      <c r="U49" s="106"/>
    </row>
    <row r="50" spans="1:21" ht="15" customHeight="1" x14ac:dyDescent="0.25">
      <c r="A50" s="115"/>
      <c r="B50" s="116"/>
      <c r="C50" s="116"/>
      <c r="D50" s="117"/>
      <c r="E50" s="117"/>
      <c r="F50" s="117"/>
      <c r="G50" s="117"/>
      <c r="H50" s="117"/>
      <c r="I50" s="117"/>
      <c r="J50" s="114"/>
      <c r="K50" s="105"/>
      <c r="L50" s="105"/>
      <c r="M50" s="105"/>
      <c r="N50" s="105"/>
      <c r="O50" s="105"/>
      <c r="P50" s="105"/>
      <c r="Q50" s="105"/>
      <c r="R50" s="105"/>
      <c r="S50" s="105"/>
      <c r="T50" s="106"/>
      <c r="U50" s="106"/>
    </row>
    <row r="51" spans="1:21" ht="15" customHeight="1" x14ac:dyDescent="0.25">
      <c r="A51" s="115"/>
      <c r="B51" s="116"/>
      <c r="C51" s="116"/>
      <c r="D51" s="117"/>
      <c r="E51" s="117"/>
      <c r="F51" s="117"/>
      <c r="G51" s="117"/>
      <c r="H51" s="117"/>
      <c r="I51" s="117"/>
      <c r="J51" s="114"/>
      <c r="K51" s="105"/>
      <c r="L51" s="105"/>
      <c r="M51" s="105"/>
      <c r="N51" s="105"/>
      <c r="O51" s="105"/>
      <c r="P51" s="105"/>
      <c r="Q51" s="105"/>
      <c r="R51" s="105"/>
      <c r="S51" s="105"/>
      <c r="T51" s="106"/>
      <c r="U51" s="106"/>
    </row>
    <row r="52" spans="1:21" ht="15" customHeight="1" x14ac:dyDescent="0.25">
      <c r="A52" s="115"/>
      <c r="B52" s="116"/>
      <c r="C52" s="116"/>
      <c r="D52" s="117"/>
      <c r="E52" s="117"/>
      <c r="F52" s="117"/>
      <c r="G52" s="117"/>
      <c r="H52" s="117"/>
      <c r="I52" s="117"/>
      <c r="J52" s="114"/>
      <c r="K52" s="105"/>
      <c r="L52" s="105"/>
      <c r="M52" s="105"/>
      <c r="N52" s="105"/>
      <c r="O52" s="105"/>
      <c r="P52" s="105"/>
      <c r="Q52" s="105"/>
      <c r="R52" s="105"/>
      <c r="S52" s="105"/>
      <c r="T52" s="106"/>
      <c r="U52" s="106"/>
    </row>
    <row r="53" spans="1:21" ht="15" customHeight="1" x14ac:dyDescent="0.25">
      <c r="A53" s="115"/>
      <c r="B53" s="105"/>
      <c r="C53" s="118"/>
      <c r="D53" s="111"/>
      <c r="E53" s="111"/>
      <c r="F53" s="117"/>
      <c r="G53" s="117"/>
      <c r="H53" s="117"/>
      <c r="I53" s="117"/>
      <c r="J53" s="114"/>
      <c r="K53" s="105"/>
      <c r="L53" s="105"/>
      <c r="M53" s="105"/>
      <c r="N53" s="105"/>
      <c r="O53" s="105"/>
      <c r="P53" s="105"/>
      <c r="Q53" s="105"/>
      <c r="R53" s="105"/>
      <c r="S53" s="105"/>
      <c r="T53" s="106"/>
      <c r="U53" s="106"/>
    </row>
    <row r="54" spans="1:21" ht="15" customHeight="1" x14ac:dyDescent="0.25">
      <c r="A54" s="115"/>
      <c r="B54" s="105"/>
      <c r="C54" s="118"/>
      <c r="D54" s="111"/>
      <c r="E54" s="111"/>
      <c r="F54" s="117"/>
      <c r="G54" s="117"/>
      <c r="H54" s="117"/>
      <c r="I54" s="117"/>
      <c r="J54" s="114"/>
      <c r="K54" s="105"/>
      <c r="L54" s="105"/>
      <c r="M54" s="105"/>
      <c r="N54" s="105"/>
      <c r="O54" s="105"/>
      <c r="P54" s="105"/>
      <c r="Q54" s="105"/>
      <c r="R54" s="105"/>
      <c r="S54" s="105"/>
      <c r="T54" s="106"/>
      <c r="U54" s="106"/>
    </row>
    <row r="55" spans="1:21" ht="15" customHeight="1" x14ac:dyDescent="0.25">
      <c r="A55" s="113"/>
      <c r="B55" s="105"/>
      <c r="C55" s="109"/>
      <c r="D55" s="114"/>
      <c r="E55" s="114"/>
      <c r="F55" s="114"/>
      <c r="G55" s="114"/>
      <c r="H55" s="114"/>
      <c r="I55" s="114"/>
      <c r="J55" s="114"/>
      <c r="K55" s="105"/>
      <c r="L55" s="105"/>
      <c r="M55" s="105"/>
      <c r="N55" s="105"/>
      <c r="O55" s="105"/>
      <c r="P55" s="105"/>
      <c r="Q55" s="105"/>
      <c r="R55" s="105"/>
      <c r="S55" s="105"/>
      <c r="T55" s="106"/>
      <c r="U55" s="106"/>
    </row>
    <row r="56" spans="1:21" ht="15" customHeight="1" x14ac:dyDescent="0.25">
      <c r="A56" s="113"/>
      <c r="B56" s="105"/>
      <c r="C56" s="109"/>
      <c r="D56" s="114"/>
      <c r="E56" s="114"/>
      <c r="F56" s="114"/>
      <c r="G56" s="114"/>
      <c r="H56" s="114"/>
      <c r="I56" s="114"/>
      <c r="J56" s="114"/>
      <c r="K56" s="105"/>
      <c r="L56" s="105"/>
      <c r="M56" s="105"/>
      <c r="N56" s="105"/>
      <c r="O56" s="105"/>
      <c r="P56" s="105"/>
      <c r="Q56" s="105"/>
      <c r="R56" s="105"/>
      <c r="S56" s="105"/>
      <c r="T56" s="106"/>
      <c r="U56" s="106"/>
    </row>
    <row r="57" spans="1:21" ht="15" customHeight="1" x14ac:dyDescent="0.25">
      <c r="A57" s="113"/>
      <c r="B57" s="105"/>
      <c r="C57" s="109"/>
      <c r="D57" s="114"/>
      <c r="E57" s="114"/>
      <c r="F57" s="114"/>
      <c r="G57" s="114"/>
      <c r="H57" s="114"/>
      <c r="I57" s="114"/>
      <c r="J57" s="114"/>
      <c r="K57" s="105"/>
      <c r="L57" s="105"/>
      <c r="M57" s="105"/>
      <c r="N57" s="105"/>
      <c r="O57" s="105"/>
      <c r="P57" s="105"/>
      <c r="Q57" s="105"/>
      <c r="R57" s="105"/>
      <c r="S57" s="105"/>
      <c r="T57" s="106"/>
      <c r="U57" s="106"/>
    </row>
    <row r="58" spans="1:21" ht="15" customHeight="1" x14ac:dyDescent="0.25">
      <c r="A58" s="113"/>
      <c r="B58" s="105"/>
      <c r="C58" s="109"/>
      <c r="D58" s="114"/>
      <c r="E58" s="114"/>
      <c r="F58" s="114"/>
      <c r="G58" s="114"/>
      <c r="H58" s="114"/>
      <c r="I58" s="114"/>
      <c r="J58" s="114"/>
      <c r="K58" s="105"/>
      <c r="L58" s="105"/>
      <c r="M58" s="105"/>
      <c r="N58" s="105"/>
      <c r="O58" s="105"/>
      <c r="P58" s="105"/>
      <c r="Q58" s="105"/>
      <c r="R58" s="105"/>
      <c r="S58" s="105"/>
      <c r="T58" s="106"/>
      <c r="U58" s="106"/>
    </row>
    <row r="59" spans="1:21" ht="15" customHeight="1" x14ac:dyDescent="0.25"/>
    <row r="60" spans="1:21" ht="15" customHeight="1" x14ac:dyDescent="0.25"/>
    <row r="61" spans="1:21" ht="15" customHeight="1" x14ac:dyDescent="0.25"/>
    <row r="62" spans="1:21" ht="15" customHeight="1" x14ac:dyDescent="0.25"/>
    <row r="63" spans="1:21" ht="15" customHeight="1" x14ac:dyDescent="0.25"/>
    <row r="64" spans="1:21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</sheetData>
  <sheetProtection algorithmName="SHA-512" hashValue="Wf7yG6s/FxvIg2O1nV6v3TLI7NgcIQqllKKn9H0WS84+4L59OmYNuggdiXzlxUIps7AR1p/H/xtTbdPwmdrs/A==" saltValue="6D/B9zmlsBfSytGq4TmpSA==" spinCount="100000" sheet="1" formatCells="0" formatColumns="0" formatRows="0" selectLockedCells="1"/>
  <protectedRanges>
    <protectedRange sqref="H16 F16:F17 G17:H17 J47:K47 D16 I18 F19:H22 J16:L33 D29:H29 I23:I28 D17:E28 D31:H33 I30 D30:E30" name="Oblast1"/>
    <protectedRange sqref="L1:L2" name="Oblast1_3"/>
    <protectedRange sqref="C3:D3 I3 C4:F4 C5:I5 C6:F6 C7:I7 C9:F9 C10:L10 D11 F11" name="Oblast1_5_2"/>
    <protectedRange sqref="J35:L36" name="Oblast1_4"/>
    <protectedRange sqref="D35:H35" name="Oblast1_2_1"/>
    <protectedRange sqref="D36:H36" name="Oblast1_1_2"/>
  </protectedRanges>
  <mergeCells count="49">
    <mergeCell ref="I4:J4"/>
    <mergeCell ref="A11:B11"/>
    <mergeCell ref="G4:H4"/>
    <mergeCell ref="A9:B9"/>
    <mergeCell ref="C8:I8"/>
    <mergeCell ref="C9:F9"/>
    <mergeCell ref="A10:B10"/>
    <mergeCell ref="C10:L10"/>
    <mergeCell ref="A6:B6"/>
    <mergeCell ref="C6:F6"/>
    <mergeCell ref="A7:B7"/>
    <mergeCell ref="K47:L47"/>
    <mergeCell ref="K48:L48"/>
    <mergeCell ref="B48:C48"/>
    <mergeCell ref="D48:F48"/>
    <mergeCell ref="B45:C45"/>
    <mergeCell ref="D45:F45"/>
    <mergeCell ref="B46:C46"/>
    <mergeCell ref="D46:F46"/>
    <mergeCell ref="B47:C47"/>
    <mergeCell ref="D47:F47"/>
    <mergeCell ref="B42:C42"/>
    <mergeCell ref="D42:F42"/>
    <mergeCell ref="B43:C43"/>
    <mergeCell ref="D43:F43"/>
    <mergeCell ref="B44:C44"/>
    <mergeCell ref="D44:F44"/>
    <mergeCell ref="B39:C39"/>
    <mergeCell ref="D39:F39"/>
    <mergeCell ref="B40:C40"/>
    <mergeCell ref="D40:F40"/>
    <mergeCell ref="B41:C41"/>
    <mergeCell ref="D41:F41"/>
    <mergeCell ref="A1:A2"/>
    <mergeCell ref="D13:J13"/>
    <mergeCell ref="K13:L13"/>
    <mergeCell ref="B38:F38"/>
    <mergeCell ref="B14:C14"/>
    <mergeCell ref="H38:L38"/>
    <mergeCell ref="B1:K2"/>
    <mergeCell ref="C7:I7"/>
    <mergeCell ref="A8:B8"/>
    <mergeCell ref="A3:B3"/>
    <mergeCell ref="C3:D3"/>
    <mergeCell ref="F3:H3"/>
    <mergeCell ref="A4:B4"/>
    <mergeCell ref="C4:F4"/>
    <mergeCell ref="A5:B5"/>
    <mergeCell ref="C5:J5"/>
  </mergeCells>
  <pageMargins left="0.23622047244094491" right="0.23622047244094491" top="0.35433070866141736" bottom="0.35433070866141736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A1 feed production and trade</vt:lpstr>
      <vt:lpstr>A2 agriculture, animal prod</vt:lpstr>
      <vt:lpstr>A3-logistics-transport, storage</vt:lpstr>
      <vt:lpstr>A4 - processing, treatment</vt:lpstr>
      <vt:lpstr>'A1 feed production and trade'!Oblast_tisku</vt:lpstr>
      <vt:lpstr>'A2 agriculture, animal prod'!Oblast_tisku</vt:lpstr>
      <vt:lpstr>'A3-logistics-transport, storage'!Oblast_tisku</vt:lpstr>
      <vt:lpstr>'A4 - processing, treatment'!Oblast_tisku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Neumann</dc:creator>
  <cp:lastModifiedBy>Jakub Neumann</cp:lastModifiedBy>
  <cp:lastPrinted>2017-12-18T16:05:04Z</cp:lastPrinted>
  <dcterms:created xsi:type="dcterms:W3CDTF">2013-02-06T13:34:57Z</dcterms:created>
  <dcterms:modified xsi:type="dcterms:W3CDTF">2021-01-10T11:20:25Z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81e17323-eb98-4c50-a719-83c2a45894cb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