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cuments\Prace\03_Systemy\00_Non-GMO system\1_2020 - Standard - FINAL 3.12.2020 k vydání\"/>
    </mc:Choice>
  </mc:AlternateContent>
  <xr:revisionPtr revIDLastSave="0" documentId="13_ncr:1_{59B263B5-6A7F-450B-917F-EB719CAAAE32}" xr6:coauthVersionLast="47" xr6:coauthVersionMax="47" xr10:uidLastSave="{00000000-0000-0000-0000-000000000000}"/>
  <bookViews>
    <workbookView xWindow="1260" yWindow="1950" windowWidth="19635" windowHeight="15135" tabRatio="634" firstSheet="1" activeTab="3" xr2:uid="{00000000-000D-0000-FFFF-FFFF00000000}"/>
  </bookViews>
  <sheets>
    <sheet name="A1 výroba a obchod s krmivem" sheetId="2" r:id="rId1"/>
    <sheet name="A2 Zemedelstvi,zvirata" sheetId="7" r:id="rId2"/>
    <sheet name="A3 logistika-doprava,skladovani" sheetId="5" r:id="rId3"/>
    <sheet name="A4 - zpracování,úprava" sheetId="6" r:id="rId4"/>
  </sheets>
  <definedNames>
    <definedName name="_xlnm.Print_Area" localSheetId="0">'A1 výroba a obchod s krmivem'!$A$1:$L$52</definedName>
    <definedName name="_xlnm.Print_Area" localSheetId="1">'A2 Zemedelstvi,zvirata'!$A$1:$L$58</definedName>
    <definedName name="_xlnm.Print_Area" localSheetId="2">'A3 logistika-doprava,skladovani'!$A$1:$L$50</definedName>
    <definedName name="_xlnm.Print_Area" localSheetId="3">'A4 - zpracování,úprava'!$A$1:$L$49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2" l="1"/>
  <c r="S36" i="2" s="1"/>
  <c r="R36" i="2"/>
  <c r="D48" i="7" l="1"/>
  <c r="P53" i="7" s="1"/>
  <c r="P52" i="7"/>
  <c r="D52" i="7" s="1"/>
  <c r="P50" i="7"/>
  <c r="S47" i="7"/>
  <c r="R47" i="7"/>
  <c r="Q47" i="7"/>
  <c r="P47" i="7"/>
  <c r="O47" i="7"/>
  <c r="N47" i="7"/>
  <c r="N18" i="7"/>
  <c r="O18" i="7"/>
  <c r="P18" i="7"/>
  <c r="Q18" i="7"/>
  <c r="S18" i="7" s="1"/>
  <c r="R18" i="7"/>
  <c r="N19" i="7"/>
  <c r="P19" i="7" s="1"/>
  <c r="O19" i="7"/>
  <c r="Q19" i="7"/>
  <c r="R19" i="7"/>
  <c r="S19" i="7"/>
  <c r="N20" i="7"/>
  <c r="O20" i="7"/>
  <c r="P20" i="7"/>
  <c r="Q20" i="7"/>
  <c r="S20" i="7" s="1"/>
  <c r="R20" i="7"/>
  <c r="N21" i="7"/>
  <c r="P21" i="7" s="1"/>
  <c r="O21" i="7"/>
  <c r="Q21" i="7"/>
  <c r="R21" i="7"/>
  <c r="S21" i="7"/>
  <c r="N22" i="7"/>
  <c r="O22" i="7"/>
  <c r="P22" i="7"/>
  <c r="Q22" i="7"/>
  <c r="S22" i="7" s="1"/>
  <c r="R22" i="7"/>
  <c r="N23" i="7"/>
  <c r="P23" i="7" s="1"/>
  <c r="O23" i="7"/>
  <c r="Q23" i="7"/>
  <c r="R23" i="7"/>
  <c r="S23" i="7"/>
  <c r="N24" i="7"/>
  <c r="O24" i="7"/>
  <c r="P24" i="7"/>
  <c r="Q24" i="7"/>
  <c r="S24" i="7" s="1"/>
  <c r="R24" i="7"/>
  <c r="N25" i="7"/>
  <c r="P25" i="7" s="1"/>
  <c r="O25" i="7"/>
  <c r="Q25" i="7"/>
  <c r="R25" i="7"/>
  <c r="S25" i="7"/>
  <c r="N26" i="7"/>
  <c r="O26" i="7"/>
  <c r="P26" i="7"/>
  <c r="Q26" i="7"/>
  <c r="S26" i="7" s="1"/>
  <c r="R26" i="7"/>
  <c r="N27" i="7"/>
  <c r="P27" i="7" s="1"/>
  <c r="O27" i="7"/>
  <c r="Q27" i="7"/>
  <c r="R27" i="7"/>
  <c r="S27" i="7"/>
  <c r="N28" i="7"/>
  <c r="O28" i="7"/>
  <c r="P28" i="7"/>
  <c r="Q28" i="7"/>
  <c r="S28" i="7" s="1"/>
  <c r="R28" i="7"/>
  <c r="N29" i="7"/>
  <c r="P29" i="7" s="1"/>
  <c r="O29" i="7"/>
  <c r="Q29" i="7"/>
  <c r="R29" i="7"/>
  <c r="S29" i="7"/>
  <c r="N30" i="7"/>
  <c r="O30" i="7"/>
  <c r="P30" i="7"/>
  <c r="Q30" i="7"/>
  <c r="S30" i="7" s="1"/>
  <c r="R30" i="7"/>
  <c r="N31" i="7"/>
  <c r="P31" i="7" s="1"/>
  <c r="O31" i="7"/>
  <c r="Q31" i="7"/>
  <c r="R31" i="7"/>
  <c r="S31" i="7"/>
  <c r="N32" i="7"/>
  <c r="O32" i="7"/>
  <c r="P32" i="7"/>
  <c r="Q32" i="7"/>
  <c r="S32" i="7" s="1"/>
  <c r="R32" i="7"/>
  <c r="N33" i="7"/>
  <c r="P33" i="7" s="1"/>
  <c r="O33" i="7"/>
  <c r="Q33" i="7"/>
  <c r="R33" i="7"/>
  <c r="S33" i="7"/>
  <c r="N34" i="7"/>
  <c r="O34" i="7"/>
  <c r="P34" i="7"/>
  <c r="Q34" i="7"/>
  <c r="S34" i="7" s="1"/>
  <c r="R34" i="7"/>
  <c r="N35" i="7"/>
  <c r="P35" i="7" s="1"/>
  <c r="O35" i="7"/>
  <c r="Q35" i="7"/>
  <c r="R35" i="7"/>
  <c r="S35" i="7"/>
  <c r="N36" i="7"/>
  <c r="O36" i="7"/>
  <c r="P36" i="7"/>
  <c r="Q36" i="7"/>
  <c r="S36" i="7" s="1"/>
  <c r="R36" i="7"/>
  <c r="N37" i="7"/>
  <c r="P37" i="7" s="1"/>
  <c r="O37" i="7"/>
  <c r="Q37" i="7"/>
  <c r="R37" i="7"/>
  <c r="S37" i="7"/>
  <c r="N38" i="7"/>
  <c r="O38" i="7"/>
  <c r="P38" i="7"/>
  <c r="Q38" i="7"/>
  <c r="S38" i="7" s="1"/>
  <c r="R38" i="7"/>
  <c r="N39" i="7"/>
  <c r="P39" i="7" s="1"/>
  <c r="O39" i="7"/>
  <c r="Q39" i="7"/>
  <c r="R39" i="7"/>
  <c r="S39" i="7"/>
  <c r="N40" i="7"/>
  <c r="O40" i="7"/>
  <c r="P40" i="7"/>
  <c r="Q40" i="7"/>
  <c r="S40" i="7" s="1"/>
  <c r="R40" i="7"/>
  <c r="N41" i="7"/>
  <c r="P41" i="7" s="1"/>
  <c r="O41" i="7"/>
  <c r="Q41" i="7"/>
  <c r="R41" i="7"/>
  <c r="S41" i="7"/>
  <c r="N43" i="7"/>
  <c r="P43" i="7" s="1"/>
  <c r="O43" i="7"/>
  <c r="Q43" i="7"/>
  <c r="R43" i="7"/>
  <c r="S43" i="7"/>
  <c r="N44" i="7"/>
  <c r="O44" i="7"/>
  <c r="P44" i="7"/>
  <c r="Q44" i="7"/>
  <c r="S44" i="7" s="1"/>
  <c r="R44" i="7"/>
  <c r="N45" i="7"/>
  <c r="P45" i="7" s="1"/>
  <c r="O45" i="7"/>
  <c r="Q45" i="7"/>
  <c r="R45" i="7"/>
  <c r="S45" i="7"/>
  <c r="N16" i="7"/>
  <c r="O16" i="7"/>
  <c r="P16" i="7"/>
  <c r="Q16" i="7"/>
  <c r="S16" i="7" s="1"/>
  <c r="R16" i="7"/>
  <c r="S17" i="7"/>
  <c r="R17" i="7"/>
  <c r="Q17" i="7"/>
  <c r="P17" i="7"/>
  <c r="O17" i="7"/>
  <c r="N17" i="7"/>
  <c r="D51" i="7"/>
  <c r="D50" i="7"/>
  <c r="D49" i="7"/>
  <c r="D53" i="7" l="1"/>
  <c r="D54" i="7"/>
  <c r="D55" i="7"/>
  <c r="D42" i="2"/>
  <c r="R17" i="2"/>
  <c r="R16" i="2"/>
  <c r="Q16" i="2"/>
  <c r="S16" i="2" s="1"/>
  <c r="D45" i="2"/>
  <c r="D44" i="2"/>
  <c r="D43" i="2"/>
  <c r="P46" i="2"/>
  <c r="D46" i="2" s="1"/>
  <c r="P44" i="2"/>
  <c r="P47" i="2" l="1"/>
  <c r="D47" i="2" s="1"/>
  <c r="D39" i="5"/>
  <c r="D42" i="6"/>
  <c r="D41" i="6"/>
  <c r="D40" i="6"/>
  <c r="D39" i="6"/>
  <c r="P42" i="6"/>
  <c r="P41" i="6"/>
  <c r="N17" i="6"/>
  <c r="P17" i="6" s="1"/>
  <c r="O17" i="6"/>
  <c r="Q17" i="6"/>
  <c r="S17" i="6" s="1"/>
  <c r="R17" i="6"/>
  <c r="N18" i="6"/>
  <c r="O18" i="6"/>
  <c r="P18" i="6"/>
  <c r="Q18" i="6"/>
  <c r="S18" i="6" s="1"/>
  <c r="R18" i="6"/>
  <c r="N19" i="6"/>
  <c r="P19" i="6" s="1"/>
  <c r="O19" i="6"/>
  <c r="Q19" i="6"/>
  <c r="S19" i="6" s="1"/>
  <c r="R19" i="6"/>
  <c r="N20" i="6"/>
  <c r="P20" i="6" s="1"/>
  <c r="O20" i="6"/>
  <c r="Q20" i="6"/>
  <c r="S20" i="6" s="1"/>
  <c r="R20" i="6"/>
  <c r="N21" i="6"/>
  <c r="P21" i="6" s="1"/>
  <c r="O21" i="6"/>
  <c r="Q21" i="6"/>
  <c r="S21" i="6" s="1"/>
  <c r="R21" i="6"/>
  <c r="N22" i="6"/>
  <c r="P22" i="6" s="1"/>
  <c r="O22" i="6"/>
  <c r="Q22" i="6"/>
  <c r="S22" i="6" s="1"/>
  <c r="R22" i="6"/>
  <c r="N23" i="6"/>
  <c r="P23" i="6" s="1"/>
  <c r="O23" i="6"/>
  <c r="Q23" i="6"/>
  <c r="S23" i="6" s="1"/>
  <c r="R23" i="6"/>
  <c r="N24" i="6"/>
  <c r="O24" i="6"/>
  <c r="P24" i="6"/>
  <c r="Q24" i="6"/>
  <c r="R24" i="6"/>
  <c r="S24" i="6"/>
  <c r="N25" i="6"/>
  <c r="P25" i="6" s="1"/>
  <c r="O25" i="6"/>
  <c r="Q25" i="6"/>
  <c r="S25" i="6" s="1"/>
  <c r="R25" i="6"/>
  <c r="N26" i="6"/>
  <c r="P26" i="6" s="1"/>
  <c r="O26" i="6"/>
  <c r="Q26" i="6"/>
  <c r="S26" i="6" s="1"/>
  <c r="R26" i="6"/>
  <c r="N27" i="6"/>
  <c r="P27" i="6" s="1"/>
  <c r="O27" i="6"/>
  <c r="Q27" i="6"/>
  <c r="S27" i="6" s="1"/>
  <c r="R27" i="6"/>
  <c r="N28" i="6"/>
  <c r="P28" i="6" s="1"/>
  <c r="O28" i="6"/>
  <c r="Q28" i="6"/>
  <c r="S28" i="6" s="1"/>
  <c r="R28" i="6"/>
  <c r="N29" i="6"/>
  <c r="P29" i="6" s="1"/>
  <c r="O29" i="6"/>
  <c r="Q29" i="6"/>
  <c r="S29" i="6" s="1"/>
  <c r="R29" i="6"/>
  <c r="N30" i="6"/>
  <c r="P30" i="6" s="1"/>
  <c r="O30" i="6"/>
  <c r="Q30" i="6"/>
  <c r="S30" i="6" s="1"/>
  <c r="R30" i="6"/>
  <c r="N31" i="6"/>
  <c r="P31" i="6" s="1"/>
  <c r="O31" i="6"/>
  <c r="Q31" i="6"/>
  <c r="S31" i="6" s="1"/>
  <c r="R31" i="6"/>
  <c r="N32" i="6"/>
  <c r="P32" i="6" s="1"/>
  <c r="O32" i="6"/>
  <c r="Q32" i="6"/>
  <c r="S32" i="6" s="1"/>
  <c r="R32" i="6"/>
  <c r="N33" i="6"/>
  <c r="P33" i="6" s="1"/>
  <c r="O33" i="6"/>
  <c r="Q33" i="6"/>
  <c r="S33" i="6" s="1"/>
  <c r="R33" i="6"/>
  <c r="N35" i="6"/>
  <c r="P35" i="6" s="1"/>
  <c r="O35" i="6"/>
  <c r="Q35" i="6"/>
  <c r="S35" i="6" s="1"/>
  <c r="R35" i="6"/>
  <c r="N36" i="6"/>
  <c r="O36" i="6"/>
  <c r="P36" i="6"/>
  <c r="Q36" i="6"/>
  <c r="S36" i="6" s="1"/>
  <c r="R36" i="6"/>
  <c r="D42" i="5"/>
  <c r="D41" i="5"/>
  <c r="D40" i="5"/>
  <c r="P44" i="5"/>
  <c r="D43" i="5" s="1"/>
  <c r="P42" i="5"/>
  <c r="N17" i="5"/>
  <c r="P17" i="5" s="1"/>
  <c r="O17" i="5"/>
  <c r="Q17" i="5"/>
  <c r="S17" i="5" s="1"/>
  <c r="R17" i="5"/>
  <c r="N18" i="5"/>
  <c r="P18" i="5" s="1"/>
  <c r="O18" i="5"/>
  <c r="Q18" i="5"/>
  <c r="S18" i="5" s="1"/>
  <c r="R18" i="5"/>
  <c r="N19" i="5"/>
  <c r="P19" i="5" s="1"/>
  <c r="O19" i="5"/>
  <c r="Q19" i="5"/>
  <c r="S19" i="5" s="1"/>
  <c r="R19" i="5"/>
  <c r="N20" i="5"/>
  <c r="P20" i="5" s="1"/>
  <c r="O20" i="5"/>
  <c r="Q20" i="5"/>
  <c r="S20" i="5" s="1"/>
  <c r="R20" i="5"/>
  <c r="N21" i="5"/>
  <c r="P21" i="5" s="1"/>
  <c r="O21" i="5"/>
  <c r="Q21" i="5"/>
  <c r="S21" i="5" s="1"/>
  <c r="R21" i="5"/>
  <c r="N22" i="5"/>
  <c r="P22" i="5" s="1"/>
  <c r="O22" i="5"/>
  <c r="Q22" i="5"/>
  <c r="S22" i="5" s="1"/>
  <c r="R22" i="5"/>
  <c r="N23" i="5"/>
  <c r="P23" i="5" s="1"/>
  <c r="O23" i="5"/>
  <c r="Q23" i="5"/>
  <c r="S23" i="5" s="1"/>
  <c r="R23" i="5"/>
  <c r="N24" i="5"/>
  <c r="O24" i="5"/>
  <c r="P24" i="5"/>
  <c r="Q24" i="5"/>
  <c r="R24" i="5"/>
  <c r="S24" i="5"/>
  <c r="N25" i="5"/>
  <c r="P25" i="5" s="1"/>
  <c r="O25" i="5"/>
  <c r="Q25" i="5"/>
  <c r="S25" i="5" s="1"/>
  <c r="R25" i="5"/>
  <c r="N26" i="5"/>
  <c r="P26" i="5" s="1"/>
  <c r="O26" i="5"/>
  <c r="Q26" i="5"/>
  <c r="S26" i="5" s="1"/>
  <c r="R26" i="5"/>
  <c r="N27" i="5"/>
  <c r="P27" i="5" s="1"/>
  <c r="O27" i="5"/>
  <c r="Q27" i="5"/>
  <c r="S27" i="5" s="1"/>
  <c r="R27" i="5"/>
  <c r="N28" i="5"/>
  <c r="O28" i="5"/>
  <c r="P28" i="5"/>
  <c r="Q28" i="5"/>
  <c r="R28" i="5"/>
  <c r="S28" i="5"/>
  <c r="N29" i="5"/>
  <c r="P29" i="5" s="1"/>
  <c r="O29" i="5"/>
  <c r="Q29" i="5"/>
  <c r="S29" i="5" s="1"/>
  <c r="R29" i="5"/>
  <c r="N30" i="5"/>
  <c r="P30" i="5" s="1"/>
  <c r="O30" i="5"/>
  <c r="Q30" i="5"/>
  <c r="S30" i="5" s="1"/>
  <c r="R30" i="5"/>
  <c r="N31" i="5"/>
  <c r="P31" i="5" s="1"/>
  <c r="O31" i="5"/>
  <c r="Q31" i="5"/>
  <c r="S31" i="5" s="1"/>
  <c r="R31" i="5"/>
  <c r="N32" i="5"/>
  <c r="O32" i="5"/>
  <c r="Q32" i="5"/>
  <c r="S32" i="5" s="1"/>
  <c r="R32" i="5"/>
  <c r="N33" i="5"/>
  <c r="P33" i="5" s="1"/>
  <c r="O33" i="5"/>
  <c r="Q33" i="5"/>
  <c r="S33" i="5" s="1"/>
  <c r="R33" i="5"/>
  <c r="N35" i="5"/>
  <c r="P35" i="5" s="1"/>
  <c r="O35" i="5"/>
  <c r="Q35" i="5"/>
  <c r="S35" i="5" s="1"/>
  <c r="R35" i="5"/>
  <c r="N36" i="5"/>
  <c r="P36" i="5" s="1"/>
  <c r="O36" i="5"/>
  <c r="Q36" i="5"/>
  <c r="S36" i="5" s="1"/>
  <c r="R36" i="5"/>
  <c r="O38" i="6" l="1"/>
  <c r="P38" i="6"/>
  <c r="N38" i="6"/>
  <c r="O39" i="5"/>
  <c r="N39" i="5"/>
  <c r="P32" i="5"/>
  <c r="P39" i="5" s="1"/>
  <c r="P45" i="5"/>
  <c r="D44" i="5" s="1"/>
  <c r="N22" i="2"/>
  <c r="P22" i="2" s="1"/>
  <c r="O22" i="2"/>
  <c r="Q22" i="2"/>
  <c r="S22" i="2" s="1"/>
  <c r="R22" i="2"/>
  <c r="N23" i="2"/>
  <c r="P23" i="2" s="1"/>
  <c r="O23" i="2"/>
  <c r="Q23" i="2"/>
  <c r="S23" i="2" s="1"/>
  <c r="R23" i="2"/>
  <c r="N24" i="2"/>
  <c r="P24" i="2"/>
  <c r="O24" i="2"/>
  <c r="Q24" i="2"/>
  <c r="S24" i="2" s="1"/>
  <c r="R24" i="2"/>
  <c r="N25" i="2"/>
  <c r="P25" i="2" s="1"/>
  <c r="O25" i="2"/>
  <c r="Q25" i="2"/>
  <c r="S25" i="2" s="1"/>
  <c r="R25" i="2"/>
  <c r="N26" i="2"/>
  <c r="P26" i="2" s="1"/>
  <c r="O26" i="2"/>
  <c r="Q26" i="2"/>
  <c r="S26" i="2" s="1"/>
  <c r="R26" i="2"/>
  <c r="N27" i="2"/>
  <c r="P27" i="2" s="1"/>
  <c r="O27" i="2"/>
  <c r="Q27" i="2"/>
  <c r="S27" i="2" s="1"/>
  <c r="R27" i="2"/>
  <c r="N28" i="2"/>
  <c r="P28" i="2" s="1"/>
  <c r="O28" i="2"/>
  <c r="Q28" i="2"/>
  <c r="S28" i="2" s="1"/>
  <c r="R28" i="2"/>
  <c r="N29" i="2"/>
  <c r="P29" i="2" s="1"/>
  <c r="O29" i="2"/>
  <c r="Q29" i="2"/>
  <c r="S29" i="2" s="1"/>
  <c r="R29" i="2"/>
  <c r="N30" i="2"/>
  <c r="P30" i="2" s="1"/>
  <c r="O30" i="2"/>
  <c r="Q30" i="2"/>
  <c r="S30" i="2" s="1"/>
  <c r="R30" i="2"/>
  <c r="N31" i="2"/>
  <c r="P31" i="2" s="1"/>
  <c r="O31" i="2"/>
  <c r="Q31" i="2"/>
  <c r="S31" i="2" s="1"/>
  <c r="R31" i="2"/>
  <c r="N32" i="2"/>
  <c r="P32" i="2"/>
  <c r="O32" i="2"/>
  <c r="Q32" i="2"/>
  <c r="S32" i="2" s="1"/>
  <c r="R32" i="2"/>
  <c r="N33" i="2"/>
  <c r="P33" i="2" s="1"/>
  <c r="O33" i="2"/>
  <c r="Q33" i="2"/>
  <c r="S33" i="2" s="1"/>
  <c r="R33" i="2"/>
  <c r="N35" i="2"/>
  <c r="P35" i="2" s="1"/>
  <c r="O35" i="2"/>
  <c r="Q35" i="2"/>
  <c r="S35" i="2" s="1"/>
  <c r="R35" i="2"/>
  <c r="N37" i="2"/>
  <c r="P37" i="2" s="1"/>
  <c r="O37" i="2"/>
  <c r="Q37" i="2"/>
  <c r="S37" i="2" s="1"/>
  <c r="R37" i="2"/>
  <c r="N38" i="2"/>
  <c r="P38" i="2" s="1"/>
  <c r="O38" i="2"/>
  <c r="Q38" i="2"/>
  <c r="S38" i="2" s="1"/>
  <c r="R38" i="2"/>
  <c r="N39" i="2"/>
  <c r="P39" i="2" s="1"/>
  <c r="O39" i="2"/>
  <c r="Q39" i="2"/>
  <c r="S39" i="2" s="1"/>
  <c r="R39" i="2"/>
  <c r="N16" i="2"/>
  <c r="O16" i="2"/>
  <c r="N17" i="2"/>
  <c r="P17" i="2" s="1"/>
  <c r="O17" i="2"/>
  <c r="Q17" i="2"/>
  <c r="S17" i="2"/>
  <c r="N18" i="2"/>
  <c r="P18" i="2" s="1"/>
  <c r="O18" i="2"/>
  <c r="Q18" i="2"/>
  <c r="S18" i="2" s="1"/>
  <c r="R18" i="2"/>
  <c r="N19" i="2"/>
  <c r="P19" i="2" s="1"/>
  <c r="O19" i="2"/>
  <c r="Q19" i="2"/>
  <c r="S19" i="2" s="1"/>
  <c r="R19" i="2"/>
  <c r="N20" i="2"/>
  <c r="P20" i="2"/>
  <c r="O20" i="2"/>
  <c r="Q20" i="2"/>
  <c r="S20" i="2" s="1"/>
  <c r="R20" i="2"/>
  <c r="R21" i="2"/>
  <c r="Q21" i="2"/>
  <c r="S21" i="2" s="1"/>
  <c r="O21" i="2"/>
  <c r="N21" i="2"/>
  <c r="P21" i="2" s="1"/>
  <c r="D43" i="6"/>
  <c r="R16" i="6"/>
  <c r="R38" i="6" s="1"/>
  <c r="Q16" i="6"/>
  <c r="Q38" i="6" s="1"/>
  <c r="O16" i="6"/>
  <c r="N16" i="6"/>
  <c r="P16" i="6"/>
  <c r="R16" i="5"/>
  <c r="R39" i="5" s="1"/>
  <c r="Q16" i="5"/>
  <c r="Q39" i="5" s="1"/>
  <c r="O16" i="5"/>
  <c r="N16" i="5"/>
  <c r="P43" i="6"/>
  <c r="D44" i="6" s="1"/>
  <c r="D46" i="5" l="1"/>
  <c r="R41" i="2"/>
  <c r="S41" i="2"/>
  <c r="N41" i="2"/>
  <c r="O41" i="2"/>
  <c r="Q41" i="2"/>
  <c r="D49" i="2" s="1"/>
  <c r="P16" i="2"/>
  <c r="P41" i="2" s="1"/>
  <c r="D48" i="2" s="1"/>
  <c r="P55" i="7"/>
  <c r="D57" i="7" s="1"/>
  <c r="P16" i="5"/>
  <c r="D45" i="5" s="1"/>
  <c r="S16" i="6"/>
  <c r="S38" i="6" s="1"/>
  <c r="D47" i="6" s="1"/>
  <c r="D45" i="6"/>
  <c r="P45" i="6"/>
  <c r="D48" i="6" s="1"/>
  <c r="D46" i="6"/>
  <c r="D48" i="5"/>
  <c r="S16" i="5"/>
  <c r="S39" i="5" s="1"/>
  <c r="D56" i="7" l="1"/>
  <c r="D47" i="5"/>
  <c r="D50" i="2"/>
  <c r="P49" i="2"/>
  <c r="D51" i="2" s="1"/>
</calcChain>
</file>

<file path=xl/sharedStrings.xml><?xml version="1.0" encoding="utf-8"?>
<sst xmlns="http://schemas.openxmlformats.org/spreadsheetml/2006/main" count="564" uniqueCount="203">
  <si>
    <t>A</t>
  </si>
  <si>
    <t>B</t>
  </si>
  <si>
    <t>C</t>
  </si>
  <si>
    <t>KO</t>
  </si>
  <si>
    <t>-</t>
  </si>
  <si>
    <t>Podpis auditora:</t>
  </si>
  <si>
    <t>Číslo článku standardu</t>
  </si>
  <si>
    <t>10 bodů</t>
  </si>
  <si>
    <t>5 bodů</t>
  </si>
  <si>
    <t>-10 bodů</t>
  </si>
  <si>
    <t>-15% ze všech bodů</t>
  </si>
  <si>
    <t>nesplněno</t>
  </si>
  <si>
    <t>Plán odběru vzorků a rozbory</t>
  </si>
  <si>
    <t>Školení pracovníků</t>
  </si>
  <si>
    <t>Dokumentace a uchovávání (archivace)</t>
  </si>
  <si>
    <t>Systém zpětné sledovatelnosti</t>
  </si>
  <si>
    <t>Referenční vzorky</t>
  </si>
  <si>
    <t>Vstupní kontrola zboží</t>
  </si>
  <si>
    <t>Nápravná opatření / proces neustálého zlepšování</t>
  </si>
  <si>
    <t>Nakládání s neshodnými produkty</t>
  </si>
  <si>
    <t>Řízení reklamací a stahování produktů</t>
  </si>
  <si>
    <t>Krizový management</t>
  </si>
  <si>
    <t>Zajištění systému vlastní kontroly (interní audity)</t>
  </si>
  <si>
    <t>Počet KO</t>
  </si>
  <si>
    <t>Maximálně dosažitelný počet bodů</t>
  </si>
  <si>
    <t>Počet ověřených kritérií</t>
  </si>
  <si>
    <t>Riziko</t>
  </si>
  <si>
    <t>Požadavky na obchod / obchod s krmivem</t>
  </si>
  <si>
    <t>Klasifikace rizik (viz Popis podniku)</t>
  </si>
  <si>
    <t>Popis podniku</t>
  </si>
  <si>
    <t>Odebrány vzorky během auditu</t>
  </si>
  <si>
    <t>x</t>
  </si>
  <si>
    <t>Datum auditu</t>
  </si>
  <si>
    <t>Doba trvání auditu (od - do)</t>
  </si>
  <si>
    <t>Ano</t>
  </si>
  <si>
    <t>Ne</t>
  </si>
  <si>
    <t>Počet kritérií A</t>
  </si>
  <si>
    <t>Počet kritérií B</t>
  </si>
  <si>
    <t>Počet kritérií C</t>
  </si>
  <si>
    <t>Počet kritérií N/A</t>
  </si>
  <si>
    <t>Součet dosažených bodů</t>
  </si>
  <si>
    <t>Procentuální výsledek hodnocení</t>
  </si>
  <si>
    <t>Celkové hodnocení (vyhověl / nevyhověl)</t>
  </si>
  <si>
    <t>Hodnocení</t>
  </si>
  <si>
    <t>Společnost, adresa se všemi kontaktními informacemi</t>
  </si>
  <si>
    <t>Identifikační číslo (pokud je k dispozici)</t>
  </si>
  <si>
    <t>Řízení odpovědností / organizační struktura</t>
  </si>
  <si>
    <t>Objednávání krmiva</t>
  </si>
  <si>
    <t>Systém vlastní kontroly</t>
  </si>
  <si>
    <t>Přehled stavu zvířat a dodržování minimální doby krmení</t>
  </si>
  <si>
    <t>Krmné dávky</t>
  </si>
  <si>
    <t>Seznamy krmiv</t>
  </si>
  <si>
    <t>Dokumentace a archivování</t>
  </si>
  <si>
    <t>Výstupní kontrola zboží</t>
  </si>
  <si>
    <t>Nápravná opatření</t>
  </si>
  <si>
    <t>Podpis za společnost</t>
  </si>
  <si>
    <t>Kontrolní formulář pro Logistiku (Doprava, skladování)</t>
  </si>
  <si>
    <t>Nápravné opatření</t>
  </si>
  <si>
    <t>Suma NA</t>
  </si>
  <si>
    <t>Maximálně</t>
  </si>
  <si>
    <t>Mezisoučet</t>
  </si>
  <si>
    <t>Označení kritéria</t>
  </si>
  <si>
    <t>výpočet 1</t>
  </si>
  <si>
    <t>výpočet 2</t>
  </si>
  <si>
    <t>procenta splnění</t>
  </si>
  <si>
    <t>Standard "Bez GMO"</t>
  </si>
  <si>
    <t>Standard
"Bez GMO"</t>
  </si>
  <si>
    <t>Požadavky na dopravu a skladování</t>
  </si>
  <si>
    <t>legislativa</t>
  </si>
  <si>
    <t>Oddělení toků zboží, vyloučení smísení</t>
  </si>
  <si>
    <t>Rozsah certifikace "Bez GMO"</t>
  </si>
  <si>
    <t>Pěstitel rostlinných komodit: plnění správné zemědělské praxe (udržitelnost), cross compliance</t>
  </si>
  <si>
    <t>Pěstitel rostlinných komodit: plnění standardů dobrého zemědělského a environmentálního stavu (DZES)</t>
  </si>
  <si>
    <t xml:space="preserve">Pěstitele rostlinných komodit: plnění povinných požadavků na hospodaření (PPH) </t>
  </si>
  <si>
    <t>Chovatel zvířat: plnění požadavků cross compliance</t>
  </si>
  <si>
    <t>Chovatel zvířat: plnění požadavků národní legislativy na welfare zvířat</t>
  </si>
  <si>
    <t xml:space="preserve">Odpovědnosti, datum, současný stav </t>
  </si>
  <si>
    <t>č. článku Standardu</t>
  </si>
  <si>
    <t>Nápravná opatření (společnost)</t>
  </si>
  <si>
    <t>Hodnocení, zdůvodnění</t>
  </si>
  <si>
    <t xml:space="preserve">Celkové hodnocení </t>
  </si>
  <si>
    <t>Oddělení toků zboží, technicky zanedbatelných příměsí</t>
  </si>
  <si>
    <t>součet bez neshod</t>
  </si>
  <si>
    <t>suma KO</t>
  </si>
  <si>
    <t>Auditor (jméno)</t>
  </si>
  <si>
    <t>Ověřovaná dokumentace</t>
  </si>
  <si>
    <t>POZNÁMKA: U identifikovaného rizika, je políčko "RIZIKO" zaškrtnuto spolu s uvedením hodnocení A,B,C.</t>
  </si>
  <si>
    <t>suma riziko</t>
  </si>
  <si>
    <t>Nakládání s neshodnými produkty / Pozitivními výsledky rozborů</t>
  </si>
  <si>
    <t>Deklarace na dodacím listu, produktové listy, etikety</t>
  </si>
  <si>
    <t>Pověření přepravců, externí dodavatelé služeb</t>
  </si>
  <si>
    <t>Verze: 2</t>
  </si>
  <si>
    <t>Výstupní kontrola zboží, deklarace na dodacím listu</t>
  </si>
  <si>
    <t>Pověření přepravců, externí dodavatelé služeb (přeprava)</t>
  </si>
  <si>
    <t>Externí poskytovatelé služeb (včetně dopravy)</t>
  </si>
  <si>
    <t>--</t>
  </si>
  <si>
    <t>---</t>
  </si>
  <si>
    <t>Kontrolní formulář pro zemědělství /produkty zvířat + doprava zvířat / obchod se zvířaty</t>
  </si>
  <si>
    <t>Certifikační orgán:</t>
  </si>
  <si>
    <r>
      <t>Druh auditu</t>
    </r>
    <r>
      <rPr>
        <sz val="8"/>
        <color indexed="8"/>
        <rFont val="Calibri"/>
        <family val="2"/>
        <charset val="238"/>
      </rPr>
      <t xml:space="preserve"> (certifikační / následný audit, recertifikační, namátková kontrola atp.)</t>
    </r>
  </si>
  <si>
    <t>Kontrolní formulář pro výrobu krmiv / obchod s krmivem / Mobilní míchárny krmných směsí</t>
  </si>
  <si>
    <t>Četnost vzorkování a rozborů, odběr vzorků</t>
  </si>
  <si>
    <t>Přeprava krmiv nebo obchodování s krmivy</t>
  </si>
  <si>
    <t>Specifikace nápravných opatření</t>
  </si>
  <si>
    <t>Platnost od: 01.01.2021</t>
  </si>
  <si>
    <t>Řízení odpovědností / organizační schéma</t>
  </si>
  <si>
    <t>Vlastní kontrola a analýza rizik</t>
  </si>
  <si>
    <t>Vlastní specifické požadavky na výrobu nebo obchod - pokud nejsou označit N/A</t>
  </si>
  <si>
    <t>N/A</t>
  </si>
  <si>
    <t>Doprava (logistika) – externí dopravci</t>
  </si>
  <si>
    <t>Specifické požadavky na skladování - pokud nejsou označit N/A</t>
  </si>
  <si>
    <t>Požadavky na kategorii zpracování / úprava</t>
  </si>
  <si>
    <t>Kontrolní formulář pro kategorii zpracování / úprava</t>
  </si>
  <si>
    <t>Požadavky na kategorii zemědělství / živočišná výroba 
Doprava zvířat / Obchod se zvířaty</t>
  </si>
  <si>
    <t>7.1.1; 7.2.1; 7.4.1</t>
  </si>
  <si>
    <t>7.1.2</t>
  </si>
  <si>
    <t>7.1.3; 7.2.2; 7.4.2</t>
  </si>
  <si>
    <t>7.1.4.; 7.2.5; 7.3.7; 7.4.3</t>
  </si>
  <si>
    <t>7.1.5</t>
  </si>
  <si>
    <t>7.1.9; 7.4.9; 7.5.5</t>
  </si>
  <si>
    <t>7.2.7</t>
  </si>
  <si>
    <t>7.2.8; 7.4.10</t>
  </si>
  <si>
    <t>7.2.9</t>
  </si>
  <si>
    <t>7.1.12; 7.5.4</t>
  </si>
  <si>
    <t>7.5.2</t>
  </si>
  <si>
    <t>7.5.3</t>
  </si>
  <si>
    <t>7.5.4</t>
  </si>
  <si>
    <t>7.5.5</t>
  </si>
  <si>
    <t>7.4.8.</t>
  </si>
  <si>
    <t>7.1.12.</t>
  </si>
  <si>
    <t>7.3.1</t>
  </si>
  <si>
    <t>7.3.2</t>
  </si>
  <si>
    <t>7.3.3</t>
  </si>
  <si>
    <t>7.3.4</t>
  </si>
  <si>
    <t>7.3.4.1</t>
  </si>
  <si>
    <t xml:space="preserve">7.3.4.2 </t>
  </si>
  <si>
    <t>7.3.4.3</t>
  </si>
  <si>
    <t>7.3.4.4</t>
  </si>
  <si>
    <t>7.3.5.</t>
  </si>
  <si>
    <t>7.3.6.</t>
  </si>
  <si>
    <t>7.3.8</t>
  </si>
  <si>
    <t>7.3.9; 7.3.17</t>
  </si>
  <si>
    <t>7.3.10</t>
  </si>
  <si>
    <t>7.3.11</t>
  </si>
  <si>
    <t>7.3.12</t>
  </si>
  <si>
    <t>7.3.13</t>
  </si>
  <si>
    <t>7.3.14</t>
  </si>
  <si>
    <t>7.3.15</t>
  </si>
  <si>
    <t>7.3.16</t>
  </si>
  <si>
    <t>7.3.17 Specifické požadavky pro Dopravu a obchod se zvířaty (pokud není prováděno označit N/A)</t>
  </si>
  <si>
    <t>7.3.17.1</t>
  </si>
  <si>
    <t>7.3.17.2</t>
  </si>
  <si>
    <t>7.3.17.3</t>
  </si>
  <si>
    <t>7.2.1</t>
  </si>
  <si>
    <t>7.2.2</t>
  </si>
  <si>
    <t>7.2.5</t>
  </si>
  <si>
    <t>7.2.6</t>
  </si>
  <si>
    <t>7.2.8</t>
  </si>
  <si>
    <t>7.2.4</t>
  </si>
  <si>
    <t>7.2.3</t>
  </si>
  <si>
    <t>7.1.9</t>
  </si>
  <si>
    <t>7.2.10</t>
  </si>
  <si>
    <t>7.1.10</t>
  </si>
  <si>
    <t>7.1.11; 7.2.12</t>
  </si>
  <si>
    <t>7.2.11</t>
  </si>
  <si>
    <t>7.2.13.</t>
  </si>
  <si>
    <t>7.1.1</t>
  </si>
  <si>
    <t>7.1.3; 7.4.2</t>
  </si>
  <si>
    <t>7.2.7;  7.1.9.1</t>
  </si>
  <si>
    <t>7.4.8</t>
  </si>
  <si>
    <t>7.1.4; 7.3.7.</t>
  </si>
  <si>
    <t>6.2.1; 6.2.1.2; 6.2.4</t>
  </si>
  <si>
    <t>7.1.4.; 7.4.3; 6.2.1</t>
  </si>
  <si>
    <t>6.2.1; 6.2.1.2; 6.2.4; 7.2.5</t>
  </si>
  <si>
    <t>6.2.1; 6.2.1.2; 6.2.4; 6.2.4</t>
  </si>
  <si>
    <t>7.1.6; 7.2.3; 7.4.5</t>
  </si>
  <si>
    <t>7.1.7., 7.2.4, 7.4.6</t>
  </si>
  <si>
    <t>7.1.8; 7.4.7</t>
  </si>
  <si>
    <t>7.2.6; 7.4.8</t>
  </si>
  <si>
    <t>7.1.10; 7.4.12</t>
  </si>
  <si>
    <t>7.1.11; 7.2.10; 7.4.13</t>
  </si>
  <si>
    <t>7.2.7;6.2</t>
  </si>
  <si>
    <t>7.1.5; 7.4.4</t>
  </si>
  <si>
    <t>7.1.6; 7.4.5</t>
  </si>
  <si>
    <t>7.1.7; 7.4.6</t>
  </si>
  <si>
    <t>7.2.8; 7.4.11</t>
  </si>
  <si>
    <t>7.1.11; 7.4.13</t>
  </si>
  <si>
    <t>7.1. + 7.5</t>
  </si>
  <si>
    <t>7.5</t>
  </si>
  <si>
    <t>Dokumentace pro provoz mobilního míchacího zařízení
(Provozní řád, Sanitační řád, deník provozu, Dekontaminační řád, Dokumentace sledu výroby atd.)</t>
  </si>
  <si>
    <t>7.1. + 7.2</t>
  </si>
  <si>
    <t>7.3</t>
  </si>
  <si>
    <t>Vlastní specifické požadavky na dopravu nebo skladování - pokud nejsou relevantní označit N/A</t>
  </si>
  <si>
    <t>7.4.1</t>
  </si>
  <si>
    <t>Specifické požadavky na kategorii zpracování / úprava
(všechny typy výroby mimo jednodruhových nebo směsných krmiv)</t>
  </si>
  <si>
    <t>Specifické požadavky Logistika, Doprava, skladování</t>
  </si>
  <si>
    <t>Vstupní kontrola zvířat</t>
  </si>
  <si>
    <t>Řízení rizika (oddělení zvířat bez GMO, krmiva bez GMO, ostatní požadavky atp.)</t>
  </si>
  <si>
    <t>Oddělení toků zboží/vyloučení smísení a záměny
(aplikace opatření, dokumentování opatření, identifikace atp.)</t>
  </si>
  <si>
    <t>Dokumentace dodávky krmné směsi
(protokol  krmné směsi - složky, potvrzení dle přílohy č. 19)</t>
  </si>
  <si>
    <t>Specifické požadavky Mobilní míchání krmných směsí (pokud se nejedná o mobilní výrobu krmných směsí označte všechny požadavky N/A)</t>
  </si>
  <si>
    <t xml:space="preserve"> -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</si>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</sst>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16"/>
      <name val="Calibri"/>
      <family val="2"/>
      <scheme val="minor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sz val="10"/>
      <name val="Calibri (Základní text)"/>
      <charset val="238"/>
    </font>
    <font>
      <sz val="11"/>
      <name val="Calibri (Základní text)"/>
      <charset val="238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6B8B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49" fontId="11" fillId="0" borderId="0" xfId="0" applyNumberFormat="1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6" fillId="6" borderId="1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6" fillId="6" borderId="3" xfId="0" applyFont="1" applyFill="1" applyBorder="1" applyAlignment="1" applyProtection="1">
      <alignment horizontal="right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</xf>
    <xf numFmtId="49" fontId="5" fillId="4" borderId="1" xfId="0" applyNumberFormat="1" applyFont="1" applyFill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164" fontId="15" fillId="0" borderId="0" xfId="0" applyNumberFormat="1" applyFont="1" applyAlignment="1" applyProtection="1">
      <alignment vertical="center" wrapText="1"/>
      <protection locked="0"/>
    </xf>
    <xf numFmtId="49" fontId="5" fillId="4" borderId="4" xfId="0" applyNumberFormat="1" applyFont="1" applyFill="1" applyBorder="1" applyAlignment="1" applyProtection="1">
      <alignment vertical="center" wrapText="1"/>
    </xf>
    <xf numFmtId="49" fontId="5" fillId="4" borderId="4" xfId="0" applyNumberFormat="1" applyFont="1" applyFill="1" applyBorder="1" applyAlignment="1" applyProtection="1">
      <alignment vertical="top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quotePrefix="1" applyFont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vertical="top" wrapText="1"/>
    </xf>
    <xf numFmtId="49" fontId="23" fillId="2" borderId="0" xfId="0" applyNumberFormat="1" applyFont="1" applyFill="1" applyAlignment="1" applyProtection="1">
      <alignment vertical="top" wrapText="1"/>
    </xf>
    <xf numFmtId="49" fontId="16" fillId="2" borderId="0" xfId="0" applyNumberFormat="1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49" fontId="5" fillId="2" borderId="0" xfId="0" applyNumberFormat="1" applyFont="1" applyFill="1" applyAlignment="1" applyProtection="1">
      <alignment vertical="top" wrapText="1"/>
    </xf>
    <xf numFmtId="0" fontId="16" fillId="2" borderId="0" xfId="0" applyFont="1" applyFill="1" applyAlignment="1" applyProtection="1">
      <alignment vertical="top" wrapText="1"/>
    </xf>
    <xf numFmtId="0" fontId="19" fillId="2" borderId="0" xfId="0" applyFont="1" applyFill="1" applyAlignment="1" applyProtection="1">
      <alignment vertical="top" wrapText="1"/>
    </xf>
    <xf numFmtId="49" fontId="11" fillId="2" borderId="0" xfId="0" applyNumberFormat="1" applyFont="1" applyFill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13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NumberFormat="1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1" fillId="2" borderId="0" xfId="0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horizontal="left" vertical="top"/>
    </xf>
    <xf numFmtId="0" fontId="17" fillId="2" borderId="0" xfId="0" applyFont="1" applyFill="1" applyAlignment="1" applyProtection="1">
      <alignment horizontal="left" vertical="top" wrapText="1"/>
    </xf>
    <xf numFmtId="0" fontId="17" fillId="2" borderId="0" xfId="0" applyFont="1" applyFill="1" applyAlignment="1" applyProtection="1">
      <alignment vertical="top" wrapText="1"/>
    </xf>
    <xf numFmtId="0" fontId="17" fillId="2" borderId="0" xfId="0" applyFont="1" applyFill="1" applyBorder="1" applyAlignment="1" applyProtection="1">
      <alignment vertical="top" wrapText="1"/>
    </xf>
    <xf numFmtId="0" fontId="18" fillId="2" borderId="0" xfId="0" applyFont="1" applyFill="1" applyBorder="1" applyAlignment="1" applyProtection="1">
      <alignment vertical="top" wrapText="1"/>
    </xf>
    <xf numFmtId="49" fontId="18" fillId="2" borderId="0" xfId="0" applyNumberFormat="1" applyFont="1" applyFill="1" applyAlignment="1" applyProtection="1">
      <alignment horizontal="left" vertical="center" wrapText="1"/>
    </xf>
    <xf numFmtId="49" fontId="23" fillId="2" borderId="0" xfId="0" applyNumberFormat="1" applyFont="1" applyFill="1" applyAlignment="1" applyProtection="1">
      <alignment vertical="center" wrapText="1"/>
    </xf>
    <xf numFmtId="49" fontId="16" fillId="2" borderId="0" xfId="0" applyNumberFormat="1" applyFont="1" applyFill="1" applyAlignment="1" applyProtection="1">
      <alignment vertical="center" wrapText="1"/>
    </xf>
    <xf numFmtId="49" fontId="0" fillId="2" borderId="0" xfId="0" applyNumberFormat="1" applyFont="1" applyFill="1" applyAlignment="1" applyProtection="1">
      <alignment horizontal="left" vertical="center" wrapText="1"/>
    </xf>
    <xf numFmtId="49" fontId="0" fillId="2" borderId="0" xfId="0" applyNumberFormat="1" applyFont="1" applyFill="1" applyAlignment="1" applyProtection="1">
      <alignment horizontal="left" vertical="top" wrapText="1"/>
      <protection locked="0"/>
    </xf>
    <xf numFmtId="0" fontId="18" fillId="2" borderId="0" xfId="0" applyFont="1" applyFill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vertical="top" wrapText="1"/>
      <protection locked="0"/>
    </xf>
    <xf numFmtId="0" fontId="20" fillId="2" borderId="0" xfId="0" applyNumberFormat="1" applyFont="1" applyFill="1" applyAlignment="1" applyProtection="1">
      <alignment horizontal="left" vertical="top"/>
    </xf>
    <xf numFmtId="0" fontId="20" fillId="2" borderId="0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0" fontId="0" fillId="2" borderId="0" xfId="0" applyNumberFormat="1" applyFont="1" applyFill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Alignment="1" applyProtection="1">
      <alignment horizontal="left" vertical="top" wrapText="1"/>
    </xf>
    <xf numFmtId="0" fontId="21" fillId="2" borderId="0" xfId="0" applyFont="1" applyFill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vertical="top"/>
      <protection locked="0"/>
    </xf>
    <xf numFmtId="49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6" fillId="5" borderId="1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vertical="top" wrapText="1"/>
    </xf>
    <xf numFmtId="0" fontId="18" fillId="5" borderId="0" xfId="0" applyFont="1" applyFill="1" applyAlignment="1">
      <alignment vertical="top"/>
    </xf>
    <xf numFmtId="0" fontId="19" fillId="5" borderId="1" xfId="0" quotePrefix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8" xfId="0" quotePrefix="1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8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vertical="center"/>
    </xf>
    <xf numFmtId="0" fontId="16" fillId="8" borderId="8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top" wrapText="1"/>
    </xf>
    <xf numFmtId="0" fontId="16" fillId="8" borderId="9" xfId="0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center" wrapText="1"/>
    </xf>
    <xf numFmtId="0" fontId="5" fillId="4" borderId="8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>
      <alignment vertical="top" wrapText="1"/>
    </xf>
    <xf numFmtId="0" fontId="26" fillId="5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6" fillId="9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9" fillId="0" borderId="1" xfId="0" quotePrefix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left" vertical="top" wrapText="1"/>
    </xf>
    <xf numFmtId="0" fontId="16" fillId="7" borderId="1" xfId="0" applyFont="1" applyFill="1" applyBorder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left"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left" vertical="top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left" vertical="top" wrapText="1"/>
    </xf>
    <xf numFmtId="0" fontId="22" fillId="7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31" fillId="0" borderId="1" xfId="0" applyFont="1" applyBorder="1" applyAlignment="1" applyProtection="1">
      <alignment vertical="top" wrapText="1"/>
      <protection locked="0"/>
    </xf>
    <xf numFmtId="0" fontId="32" fillId="0" borderId="1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31" fillId="0" borderId="1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horizontal="left" vertical="top" wrapText="1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49" fontId="5" fillId="4" borderId="1" xfId="0" quotePrefix="1" applyNumberFormat="1" applyFont="1" applyFill="1" applyBorder="1" applyAlignment="1" applyProtection="1">
      <alignment horizontal="center" vertical="top" wrapText="1"/>
    </xf>
    <xf numFmtId="49" fontId="5" fillId="4" borderId="1" xfId="0" quotePrefix="1" applyNumberFormat="1" applyFont="1" applyFill="1" applyBorder="1" applyAlignment="1">
      <alignment horizontal="center" vertical="top" wrapText="1"/>
    </xf>
    <xf numFmtId="49" fontId="5" fillId="4" borderId="4" xfId="0" applyNumberFormat="1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vertical="top" wrapText="1"/>
    </xf>
    <xf numFmtId="0" fontId="6" fillId="2" borderId="0" xfId="0" applyFont="1" applyFill="1" applyAlignment="1" applyProtection="1">
      <alignment horizontal="right" vertical="top" wrapText="1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24" xfId="0" applyFont="1" applyFill="1" applyBorder="1" applyAlignment="1" applyProtection="1">
      <alignment horizontal="left" vertical="top" wrapText="1"/>
      <protection locked="0"/>
    </xf>
    <xf numFmtId="0" fontId="6" fillId="2" borderId="24" xfId="0" applyFont="1" applyFill="1" applyBorder="1" applyAlignment="1" applyProtection="1">
      <alignment horizontal="right" vertical="top" wrapText="1"/>
    </xf>
    <xf numFmtId="0" fontId="8" fillId="6" borderId="4" xfId="0" applyFont="1" applyFill="1" applyBorder="1" applyAlignment="1" applyProtection="1">
      <alignment horizontal="left" vertical="top" wrapText="1"/>
      <protection locked="0"/>
    </xf>
    <xf numFmtId="0" fontId="8" fillId="6" borderId="8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right" vertical="center" wrapText="1"/>
    </xf>
    <xf numFmtId="0" fontId="6" fillId="6" borderId="4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14" fontId="6" fillId="6" borderId="5" xfId="0" applyNumberFormat="1" applyFont="1" applyFill="1" applyBorder="1" applyAlignment="1" applyProtection="1">
      <alignment horizontal="left" vertical="top" wrapText="1"/>
      <protection locked="0"/>
    </xf>
    <xf numFmtId="14" fontId="6" fillId="6" borderId="24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right" vertical="top" wrapText="1"/>
    </xf>
    <xf numFmtId="0" fontId="18" fillId="2" borderId="0" xfId="0" applyFont="1" applyFill="1" applyBorder="1" applyAlignment="1" applyProtection="1">
      <alignment vertical="top" wrapText="1"/>
    </xf>
    <xf numFmtId="0" fontId="6" fillId="6" borderId="25" xfId="0" applyFont="1" applyFill="1" applyBorder="1" applyAlignment="1" applyProtection="1">
      <alignment horizontal="left" vertical="top" wrapText="1"/>
      <protection locked="0"/>
    </xf>
    <xf numFmtId="0" fontId="6" fillId="6" borderId="22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right" vertical="top" wrapText="1"/>
      <protection locked="0"/>
    </xf>
    <xf numFmtId="0" fontId="6" fillId="2" borderId="27" xfId="0" applyFont="1" applyFill="1" applyBorder="1" applyAlignment="1" applyProtection="1">
      <alignment horizontal="right" vertical="top" wrapText="1"/>
      <protection locked="0"/>
    </xf>
    <xf numFmtId="49" fontId="6" fillId="2" borderId="0" xfId="0" applyNumberFormat="1" applyFont="1" applyFill="1" applyAlignment="1" applyProtection="1">
      <alignment horizontal="right" vertical="top" wrapText="1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19" fillId="6" borderId="1" xfId="0" applyFont="1" applyFill="1" applyBorder="1" applyAlignment="1" applyProtection="1">
      <alignment horizontal="center" vertical="top" wrapText="1"/>
    </xf>
    <xf numFmtId="0" fontId="0" fillId="2" borderId="22" xfId="0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 applyProtection="1">
      <alignment horizontal="center" vertical="top" wrapText="1"/>
    </xf>
    <xf numFmtId="0" fontId="16" fillId="4" borderId="9" xfId="0" applyFont="1" applyFill="1" applyBorder="1" applyAlignment="1" applyProtection="1">
      <alignment horizontal="center" vertical="top" wrapText="1"/>
    </xf>
    <xf numFmtId="49" fontId="5" fillId="4" borderId="4" xfId="0" applyNumberFormat="1" applyFont="1" applyFill="1" applyBorder="1" applyAlignment="1" applyProtection="1">
      <alignment horizontal="center" vertical="top" wrapText="1"/>
    </xf>
    <xf numFmtId="49" fontId="5" fillId="4" borderId="9" xfId="0" applyNumberFormat="1" applyFont="1" applyFill="1" applyBorder="1" applyAlignment="1" applyProtection="1">
      <alignment horizontal="center" vertical="top" wrapText="1"/>
    </xf>
    <xf numFmtId="0" fontId="5" fillId="4" borderId="2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29" fillId="6" borderId="1" xfId="0" applyFont="1" applyFill="1" applyBorder="1" applyAlignment="1" applyProtection="1">
      <alignment horizontal="right" vertical="top" wrapText="1"/>
    </xf>
    <xf numFmtId="0" fontId="29" fillId="6" borderId="4" xfId="0" applyFont="1" applyFill="1" applyBorder="1" applyAlignment="1" applyProtection="1">
      <alignment horizontal="right" vertical="top" wrapText="1"/>
    </xf>
    <xf numFmtId="0" fontId="16" fillId="6" borderId="3" xfId="0" applyFont="1" applyFill="1" applyBorder="1" applyAlignment="1" applyProtection="1">
      <alignment horizontal="right" vertical="top" wrapText="1"/>
    </xf>
    <xf numFmtId="0" fontId="16" fillId="6" borderId="23" xfId="0" applyFont="1" applyFill="1" applyBorder="1" applyAlignment="1" applyProtection="1">
      <alignment horizontal="right" vertical="top" wrapText="1"/>
    </xf>
    <xf numFmtId="9" fontId="19" fillId="6" borderId="2" xfId="0" applyNumberFormat="1" applyFont="1" applyFill="1" applyBorder="1" applyAlignment="1" applyProtection="1">
      <alignment horizontal="center" vertical="top" wrapText="1"/>
    </xf>
    <xf numFmtId="0" fontId="16" fillId="6" borderId="4" xfId="0" applyFont="1" applyFill="1" applyBorder="1" applyAlignment="1" applyProtection="1">
      <alignment horizontal="center" vertical="top" wrapText="1"/>
      <protection locked="0"/>
    </xf>
    <xf numFmtId="0" fontId="16" fillId="6" borderId="9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1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top" wrapText="1"/>
    </xf>
    <xf numFmtId="0" fontId="4" fillId="6" borderId="17" xfId="0" applyFont="1" applyFill="1" applyBorder="1" applyAlignment="1" applyProtection="1">
      <alignment horizontal="center" vertical="top" wrapText="1"/>
    </xf>
    <xf numFmtId="0" fontId="4" fillId="6" borderId="18" xfId="0" applyFont="1" applyFill="1" applyBorder="1" applyAlignment="1" applyProtection="1">
      <alignment horizontal="center" vertical="top" wrapText="1"/>
    </xf>
    <xf numFmtId="0" fontId="16" fillId="6" borderId="1" xfId="0" applyFont="1" applyFill="1" applyBorder="1" applyAlignment="1" applyProtection="1">
      <alignment horizontal="right" vertical="top" wrapText="1"/>
    </xf>
    <xf numFmtId="0" fontId="16" fillId="6" borderId="4" xfId="0" applyFont="1" applyFill="1" applyBorder="1" applyAlignment="1" applyProtection="1">
      <alignment horizontal="right" vertical="top" wrapText="1"/>
    </xf>
    <xf numFmtId="0" fontId="28" fillId="6" borderId="19" xfId="0" applyFont="1" applyFill="1" applyBorder="1" applyAlignment="1" applyProtection="1">
      <alignment horizontal="right" vertical="top" wrapText="1"/>
    </xf>
    <xf numFmtId="0" fontId="28" fillId="6" borderId="20" xfId="0" applyFont="1" applyFill="1" applyBorder="1" applyAlignment="1" applyProtection="1">
      <alignment horizontal="right" vertical="top" wrapText="1"/>
    </xf>
    <xf numFmtId="1" fontId="19" fillId="6" borderId="1" xfId="0" applyNumberFormat="1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9" fillId="6" borderId="19" xfId="0" applyFont="1" applyFill="1" applyBorder="1" applyAlignment="1" applyProtection="1">
      <alignment horizontal="center" vertical="top" wrapText="1"/>
    </xf>
    <xf numFmtId="0" fontId="19" fillId="6" borderId="20" xfId="0" applyFont="1" applyFill="1" applyBorder="1" applyAlignment="1" applyProtection="1">
      <alignment horizontal="center" vertical="top" wrapText="1"/>
    </xf>
    <xf numFmtId="0" fontId="19" fillId="6" borderId="21" xfId="0" applyFont="1" applyFill="1" applyBorder="1" applyAlignment="1" applyProtection="1">
      <alignment horizontal="center" vertical="top" wrapText="1"/>
    </xf>
    <xf numFmtId="0" fontId="19" fillId="6" borderId="3" xfId="0" applyFont="1" applyFill="1" applyBorder="1" applyAlignment="1" applyProtection="1">
      <alignment horizontal="center" vertical="top" wrapText="1"/>
    </xf>
    <xf numFmtId="0" fontId="5" fillId="4" borderId="9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</xf>
    <xf numFmtId="0" fontId="29" fillId="6" borderId="1" xfId="0" applyFont="1" applyFill="1" applyBorder="1" applyAlignment="1" applyProtection="1">
      <alignment horizontal="right" vertical="center" wrapText="1"/>
    </xf>
    <xf numFmtId="0" fontId="28" fillId="6" borderId="16" xfId="0" applyFont="1" applyFill="1" applyBorder="1" applyAlignment="1" applyProtection="1">
      <alignment horizontal="right" vertical="center" wrapText="1"/>
    </xf>
    <xf numFmtId="0" fontId="28" fillId="6" borderId="28" xfId="0" applyFont="1" applyFill="1" applyBorder="1" applyAlignment="1" applyProtection="1">
      <alignment horizontal="right" vertical="center" wrapText="1"/>
    </xf>
    <xf numFmtId="0" fontId="30" fillId="6" borderId="16" xfId="0" applyFont="1" applyFill="1" applyBorder="1" applyAlignment="1" applyProtection="1">
      <alignment horizontal="center" vertical="center" wrapText="1"/>
    </xf>
    <xf numFmtId="0" fontId="30" fillId="6" borderId="17" xfId="0" applyFont="1" applyFill="1" applyBorder="1" applyAlignment="1" applyProtection="1">
      <alignment horizontal="center" vertical="center" wrapText="1"/>
    </xf>
    <xf numFmtId="0" fontId="30" fillId="6" borderId="18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right" vertical="center" wrapText="1"/>
    </xf>
    <xf numFmtId="0" fontId="21" fillId="6" borderId="1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right" vertical="center" wrapText="1"/>
    </xf>
    <xf numFmtId="9" fontId="21" fillId="6" borderId="2" xfId="0" applyNumberFormat="1" applyFont="1" applyFill="1" applyBorder="1" applyAlignment="1" applyProtection="1">
      <alignment horizontal="center" vertical="center" wrapText="1"/>
    </xf>
    <xf numFmtId="1" fontId="21" fillId="6" borderId="1" xfId="0" applyNumberFormat="1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right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top" wrapText="1"/>
    </xf>
    <xf numFmtId="0" fontId="27" fillId="0" borderId="11" xfId="0" applyFont="1" applyBorder="1" applyAlignment="1" applyProtection="1">
      <alignment horizontal="center" vertical="top" wrapText="1"/>
    </xf>
    <xf numFmtId="0" fontId="27" fillId="0" borderId="12" xfId="0" applyFont="1" applyBorder="1" applyAlignment="1" applyProtection="1">
      <alignment horizontal="center" vertical="top" wrapText="1"/>
    </xf>
    <xf numFmtId="0" fontId="27" fillId="0" borderId="13" xfId="0" applyFont="1" applyBorder="1" applyAlignment="1" applyProtection="1">
      <alignment horizontal="center" vertical="top" wrapText="1"/>
    </xf>
    <xf numFmtId="0" fontId="27" fillId="0" borderId="14" xfId="0" applyFont="1" applyBorder="1" applyAlignment="1" applyProtection="1">
      <alignment horizontal="center" vertical="top" wrapText="1"/>
    </xf>
    <xf numFmtId="0" fontId="27" fillId="0" borderId="15" xfId="0" applyFont="1" applyBorder="1" applyAlignment="1" applyProtection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5" fillId="4" borderId="4" xfId="0" applyNumberFormat="1" applyFont="1" applyFill="1" applyBorder="1" applyAlignment="1" applyProtection="1">
      <alignment horizontal="center" vertical="center" wrapText="1"/>
    </xf>
    <xf numFmtId="49" fontId="5" fillId="4" borderId="9" xfId="0" applyNumberFormat="1" applyFont="1" applyFill="1" applyBorder="1" applyAlignment="1" applyProtection="1">
      <alignment horizontal="center" vertical="center" wrapText="1"/>
    </xf>
    <xf numFmtId="0" fontId="19" fillId="6" borderId="19" xfId="0" applyFont="1" applyFill="1" applyBorder="1" applyAlignment="1" applyProtection="1">
      <alignment horizontal="center" vertical="center" wrapText="1"/>
    </xf>
    <xf numFmtId="0" fontId="19" fillId="6" borderId="20" xfId="0" applyFont="1" applyFill="1" applyBorder="1" applyAlignment="1" applyProtection="1">
      <alignment horizontal="center" vertical="center" wrapText="1"/>
    </xf>
    <xf numFmtId="0" fontId="19" fillId="6" borderId="21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left" vertical="center" wrapText="1"/>
      <protection locked="0"/>
    </xf>
    <xf numFmtId="0" fontId="6" fillId="6" borderId="30" xfId="0" applyFont="1" applyFill="1" applyBorder="1" applyAlignment="1" applyProtection="1">
      <alignment horizontal="left" vertical="center" wrapText="1"/>
      <protection locked="0"/>
    </xf>
    <xf numFmtId="0" fontId="28" fillId="6" borderId="18" xfId="0" applyFont="1" applyFill="1" applyBorder="1" applyAlignment="1" applyProtection="1">
      <alignment horizontal="right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top" wrapText="1"/>
    </xf>
    <xf numFmtId="0" fontId="35" fillId="0" borderId="1" xfId="0" applyFont="1" applyBorder="1" applyAlignment="1" applyProtection="1">
      <alignment vertical="top" wrapText="1"/>
      <protection locked="0"/>
    </xf>
    <xf numFmtId="0" fontId="35" fillId="0" borderId="1" xfId="0" applyFont="1" applyBorder="1" applyAlignment="1" applyProtection="1">
      <alignment horizontal="left" vertical="top" wrapText="1"/>
      <protection locked="0"/>
    </xf>
    <xf numFmtId="0" fontId="7" fillId="4" borderId="8" xfId="0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FF00"/>
    <pageSetUpPr fitToPage="1"/>
  </sheetPr>
  <dimension ref="A1:S52"/>
  <sheetViews>
    <sheetView view="pageLayout" zoomScale="70" zoomScaleNormal="90" zoomScalePageLayoutView="70" workbookViewId="0">
      <selection activeCell="J32" sqref="J32"/>
    </sheetView>
  </sheetViews>
  <sheetFormatPr defaultColWidth="3.140625" defaultRowHeight="15"/>
  <cols>
    <col min="1" max="1" width="11.42578125" style="5" customWidth="1"/>
    <col min="2" max="2" width="45.28515625" style="4" customWidth="1"/>
    <col min="3" max="3" width="4.140625" style="4" customWidth="1"/>
    <col min="4" max="7" width="8.28515625" style="7" customWidth="1"/>
    <col min="8" max="8" width="11.28515625" style="7" customWidth="1"/>
    <col min="9" max="9" width="11.140625" style="7" customWidth="1"/>
    <col min="10" max="10" width="56.42578125" style="7" customWidth="1"/>
    <col min="11" max="11" width="19.42578125" style="7" customWidth="1"/>
    <col min="12" max="12" width="21.85546875" style="7" customWidth="1"/>
    <col min="13" max="13" width="36.28515625" style="207" customWidth="1"/>
    <col min="14" max="14" width="7.42578125" style="4" hidden="1" customWidth="1"/>
    <col min="15" max="16" width="7.140625" style="4" hidden="1" customWidth="1"/>
    <col min="17" max="18" width="7.42578125" style="4" hidden="1" customWidth="1"/>
    <col min="19" max="19" width="9.7109375" style="4" hidden="1" customWidth="1"/>
    <col min="20" max="20" width="20.140625" style="4" customWidth="1"/>
    <col min="21" max="21" width="21" style="4" customWidth="1"/>
    <col min="22" max="16384" width="3.140625" style="4"/>
  </cols>
  <sheetData>
    <row r="1" spans="1:19" ht="15" customHeight="1">
      <c r="A1" s="274" t="s">
        <v>66</v>
      </c>
      <c r="B1" s="268" t="s">
        <v>100</v>
      </c>
      <c r="C1" s="269"/>
      <c r="D1" s="269"/>
      <c r="E1" s="269"/>
      <c r="F1" s="269"/>
      <c r="G1" s="269"/>
      <c r="H1" s="269"/>
      <c r="I1" s="269"/>
      <c r="J1" s="269"/>
      <c r="K1" s="270"/>
      <c r="L1" s="111" t="s">
        <v>91</v>
      </c>
    </row>
    <row r="2" spans="1:19" ht="15.75" customHeight="1" thickBot="1">
      <c r="A2" s="275"/>
      <c r="B2" s="271"/>
      <c r="C2" s="272"/>
      <c r="D2" s="272"/>
      <c r="E2" s="272"/>
      <c r="F2" s="272"/>
      <c r="G2" s="272"/>
      <c r="H2" s="272"/>
      <c r="I2" s="272"/>
      <c r="J2" s="272"/>
      <c r="K2" s="273"/>
      <c r="L2" s="110" t="s">
        <v>104</v>
      </c>
    </row>
    <row r="3" spans="1:19">
      <c r="A3" s="225" t="s">
        <v>32</v>
      </c>
      <c r="B3" s="225"/>
      <c r="C3" s="240"/>
      <c r="D3" s="241"/>
      <c r="E3" s="51"/>
      <c r="F3" s="242" t="s">
        <v>33</v>
      </c>
      <c r="G3" s="243"/>
      <c r="H3" s="243"/>
      <c r="I3" s="237"/>
      <c r="J3" s="239"/>
      <c r="K3" s="56"/>
      <c r="L3" s="56"/>
    </row>
    <row r="4" spans="1:19">
      <c r="A4" s="225" t="s">
        <v>84</v>
      </c>
      <c r="B4" s="225"/>
      <c r="C4" s="244"/>
      <c r="D4" s="245"/>
      <c r="E4" s="245"/>
      <c r="F4" s="246"/>
      <c r="G4" s="247" t="s">
        <v>98</v>
      </c>
      <c r="H4" s="248"/>
      <c r="I4" s="237"/>
      <c r="J4" s="239"/>
      <c r="K4" s="56"/>
      <c r="L4" s="56"/>
    </row>
    <row r="5" spans="1:19">
      <c r="A5" s="225" t="s">
        <v>44</v>
      </c>
      <c r="B5" s="225"/>
      <c r="C5" s="230"/>
      <c r="D5" s="231"/>
      <c r="E5" s="231"/>
      <c r="F5" s="231"/>
      <c r="G5" s="231"/>
      <c r="H5" s="231"/>
      <c r="I5" s="231"/>
      <c r="J5" s="232"/>
      <c r="K5" s="56"/>
      <c r="L5" s="56"/>
    </row>
    <row r="6" spans="1:19">
      <c r="A6" s="249" t="s">
        <v>45</v>
      </c>
      <c r="B6" s="249"/>
      <c r="C6" s="226"/>
      <c r="D6" s="250"/>
      <c r="E6" s="250"/>
      <c r="F6" s="228"/>
      <c r="G6" s="57"/>
      <c r="H6" s="57"/>
      <c r="I6" s="57"/>
      <c r="J6" s="55"/>
      <c r="K6" s="56"/>
      <c r="L6" s="56"/>
    </row>
    <row r="7" spans="1:19">
      <c r="A7" s="225" t="s">
        <v>99</v>
      </c>
      <c r="B7" s="225"/>
      <c r="C7" s="233"/>
      <c r="D7" s="234"/>
      <c r="E7" s="234"/>
      <c r="F7" s="234"/>
      <c r="G7" s="234"/>
      <c r="H7" s="234"/>
      <c r="I7" s="235"/>
      <c r="J7" s="55"/>
      <c r="K7" s="56"/>
      <c r="L7" s="56"/>
    </row>
    <row r="8" spans="1:19" ht="16.5" customHeight="1">
      <c r="A8" s="236" t="s">
        <v>70</v>
      </c>
      <c r="B8" s="236"/>
      <c r="C8" s="237"/>
      <c r="D8" s="238"/>
      <c r="E8" s="238"/>
      <c r="F8" s="238"/>
      <c r="G8" s="238"/>
      <c r="H8" s="238"/>
      <c r="I8" s="239"/>
      <c r="J8" s="55"/>
      <c r="K8" s="2"/>
      <c r="L8" s="8"/>
    </row>
    <row r="9" spans="1:19">
      <c r="A9" s="225" t="s">
        <v>28</v>
      </c>
      <c r="B9" s="225"/>
      <c r="C9" s="226"/>
      <c r="D9" s="227"/>
      <c r="E9" s="227"/>
      <c r="F9" s="228"/>
      <c r="G9" s="57"/>
      <c r="H9" s="57"/>
      <c r="I9" s="57"/>
      <c r="J9" s="55"/>
      <c r="K9" s="56"/>
      <c r="L9" s="56"/>
    </row>
    <row r="10" spans="1:19">
      <c r="A10" s="225" t="s">
        <v>85</v>
      </c>
      <c r="B10" s="229"/>
      <c r="C10" s="230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9">
      <c r="A11" s="225" t="s">
        <v>30</v>
      </c>
      <c r="B11" s="225"/>
      <c r="C11" s="112"/>
      <c r="D11" s="37"/>
      <c r="E11" s="58" t="s">
        <v>34</v>
      </c>
      <c r="F11" s="37" t="s">
        <v>31</v>
      </c>
      <c r="G11" s="57" t="s">
        <v>35</v>
      </c>
      <c r="H11" s="57"/>
      <c r="I11" s="55"/>
      <c r="J11" s="55"/>
      <c r="K11" s="56"/>
      <c r="L11" s="56"/>
    </row>
    <row r="12" spans="1:19" s="1" customFormat="1">
      <c r="A12" s="59"/>
      <c r="B12" s="52"/>
      <c r="C12" s="52"/>
      <c r="D12" s="55"/>
      <c r="E12" s="55"/>
      <c r="F12" s="55"/>
      <c r="G12" s="55"/>
      <c r="H12" s="55"/>
      <c r="I12" s="55"/>
      <c r="J12" s="55"/>
      <c r="K12" s="55"/>
      <c r="L12" s="55"/>
      <c r="M12" s="207"/>
    </row>
    <row r="13" spans="1:19" s="3" customFormat="1">
      <c r="A13" s="52"/>
      <c r="B13" s="52"/>
      <c r="C13" s="52"/>
      <c r="D13" s="257" t="s">
        <v>43</v>
      </c>
      <c r="E13" s="258"/>
      <c r="F13" s="258"/>
      <c r="G13" s="258"/>
      <c r="H13" s="258"/>
      <c r="I13" s="258"/>
      <c r="J13" s="258"/>
      <c r="K13" s="253" t="s">
        <v>78</v>
      </c>
      <c r="L13" s="254"/>
      <c r="M13" s="207"/>
    </row>
    <row r="14" spans="1:19" s="3" customFormat="1" ht="25.5">
      <c r="A14" s="45" t="s">
        <v>77</v>
      </c>
      <c r="B14" s="255"/>
      <c r="C14" s="256"/>
      <c r="D14" s="39" t="s">
        <v>0</v>
      </c>
      <c r="E14" s="39" t="s">
        <v>1</v>
      </c>
      <c r="F14" s="39" t="s">
        <v>2</v>
      </c>
      <c r="G14" s="39" t="s">
        <v>108</v>
      </c>
      <c r="H14" s="39" t="s">
        <v>26</v>
      </c>
      <c r="I14" s="39" t="s">
        <v>3</v>
      </c>
      <c r="J14" s="39" t="s">
        <v>79</v>
      </c>
      <c r="K14" s="39" t="s">
        <v>57</v>
      </c>
      <c r="L14" s="39" t="s">
        <v>76</v>
      </c>
      <c r="M14" s="207"/>
    </row>
    <row r="15" spans="1:19" s="3" customFormat="1" ht="38.25">
      <c r="A15" s="39" t="s">
        <v>187</v>
      </c>
      <c r="B15" s="39" t="s">
        <v>27</v>
      </c>
      <c r="C15" s="39"/>
      <c r="D15" s="39" t="s">
        <v>7</v>
      </c>
      <c r="E15" s="39" t="s">
        <v>8</v>
      </c>
      <c r="F15" s="221" t="s">
        <v>9</v>
      </c>
      <c r="G15" s="39" t="s">
        <v>4</v>
      </c>
      <c r="H15" s="221" t="s">
        <v>10</v>
      </c>
      <c r="I15" s="39" t="s">
        <v>11</v>
      </c>
      <c r="J15" s="39"/>
      <c r="K15" s="39"/>
      <c r="L15" s="39"/>
      <c r="M15" s="207"/>
      <c r="N15" s="35" t="s">
        <v>58</v>
      </c>
      <c r="O15" s="35" t="s">
        <v>60</v>
      </c>
      <c r="P15" s="35" t="s">
        <v>59</v>
      </c>
      <c r="Q15" s="35" t="s">
        <v>61</v>
      </c>
      <c r="R15" s="35" t="s">
        <v>62</v>
      </c>
      <c r="S15" s="35" t="s">
        <v>63</v>
      </c>
    </row>
    <row r="16" spans="1:19" s="3" customFormat="1">
      <c r="A16" s="118" t="s">
        <v>166</v>
      </c>
      <c r="B16" s="115" t="s">
        <v>29</v>
      </c>
      <c r="C16" s="119"/>
      <c r="D16" s="47" t="s">
        <v>31</v>
      </c>
      <c r="E16" s="48"/>
      <c r="F16" s="50"/>
      <c r="G16" s="48"/>
      <c r="H16" s="50"/>
      <c r="I16" s="192"/>
      <c r="J16" s="206"/>
      <c r="K16" s="30"/>
      <c r="L16" s="30"/>
      <c r="M16" s="207"/>
      <c r="N16" s="68">
        <f t="shared" ref="N16:N21" si="0">IF(ISBLANK(G16),0,1)</f>
        <v>0</v>
      </c>
      <c r="O16" s="68">
        <f t="shared" ref="O16:O21" si="1">IF(ISBLANK(G16),0,10)</f>
        <v>0</v>
      </c>
      <c r="P16" s="68">
        <f>10-(N16*10)</f>
        <v>10</v>
      </c>
      <c r="Q16" s="68">
        <f>IF(AND(COUNTA(D16,E16,F16,G16,I16)=1,ISBLANK(G16)),1,0)</f>
        <v>1</v>
      </c>
      <c r="R16" s="68">
        <f>IF(AND(COUNTA(G16,D16,E16,F16,I16)=1),0,1)</f>
        <v>0</v>
      </c>
      <c r="S16" s="68">
        <f>IF(Q16&gt;1,1,0)</f>
        <v>0</v>
      </c>
    </row>
    <row r="17" spans="1:19" s="1" customFormat="1">
      <c r="A17" s="114" t="s">
        <v>115</v>
      </c>
      <c r="B17" s="115" t="s">
        <v>105</v>
      </c>
      <c r="C17" s="120"/>
      <c r="D17" s="48" t="s">
        <v>31</v>
      </c>
      <c r="E17" s="48"/>
      <c r="F17" s="50"/>
      <c r="G17" s="191"/>
      <c r="H17" s="50"/>
      <c r="I17" s="192"/>
      <c r="J17" s="206"/>
      <c r="K17" s="29"/>
      <c r="L17" s="29"/>
      <c r="M17" s="207"/>
      <c r="N17" s="68">
        <f t="shared" si="0"/>
        <v>0</v>
      </c>
      <c r="O17" s="68">
        <f t="shared" si="1"/>
        <v>0</v>
      </c>
      <c r="P17" s="68">
        <f>10-(N17*10)</f>
        <v>10</v>
      </c>
      <c r="Q17" s="68">
        <f t="shared" ref="Q17:Q21" si="2">IF(AND(COUNTA(D17,E17,F17,G17,I17)=1,ISBLANK(G17)),1,0)</f>
        <v>1</v>
      </c>
      <c r="R17" s="68">
        <f>IF(AND(COUNTA(G17,D17,E17,F17,I17)=1),0,1)</f>
        <v>0</v>
      </c>
      <c r="S17" s="68">
        <f>IF(Q17&gt;1,1,0)</f>
        <v>0</v>
      </c>
    </row>
    <row r="18" spans="1:19">
      <c r="A18" s="114" t="s">
        <v>167</v>
      </c>
      <c r="B18" s="121" t="s">
        <v>106</v>
      </c>
      <c r="C18" s="122" t="s">
        <v>3</v>
      </c>
      <c r="D18" s="48" t="s">
        <v>31</v>
      </c>
      <c r="E18" s="49"/>
      <c r="F18" s="191"/>
      <c r="G18" s="191"/>
      <c r="H18" s="191"/>
      <c r="I18" s="49"/>
      <c r="J18" s="206"/>
      <c r="K18" s="30"/>
      <c r="L18" s="30"/>
      <c r="N18" s="68">
        <f t="shared" si="0"/>
        <v>0</v>
      </c>
      <c r="O18" s="68">
        <f t="shared" si="1"/>
        <v>0</v>
      </c>
      <c r="P18" s="68">
        <f>10-(N18*10)</f>
        <v>10</v>
      </c>
      <c r="Q18" s="68">
        <f t="shared" si="2"/>
        <v>1</v>
      </c>
      <c r="R18" s="68">
        <f>IF(AND(COUNTA(G18,D18,E18,F18,I18)=1),0,1)</f>
        <v>0</v>
      </c>
      <c r="S18" s="68">
        <f>IF(Q18&gt;1,1,0)</f>
        <v>0</v>
      </c>
    </row>
    <row r="19" spans="1:19" ht="25.5">
      <c r="A19" s="118" t="s">
        <v>172</v>
      </c>
      <c r="B19" s="115" t="s">
        <v>12</v>
      </c>
      <c r="C19" s="120"/>
      <c r="D19" s="48" t="s">
        <v>31</v>
      </c>
      <c r="E19" s="49"/>
      <c r="F19" s="49"/>
      <c r="G19" s="49"/>
      <c r="H19" s="49"/>
      <c r="I19" s="191"/>
      <c r="J19" s="206"/>
      <c r="K19" s="30"/>
      <c r="L19" s="30"/>
      <c r="N19" s="68">
        <f t="shared" si="0"/>
        <v>0</v>
      </c>
      <c r="O19" s="68">
        <f t="shared" si="1"/>
        <v>0</v>
      </c>
      <c r="P19" s="68">
        <f>10-(N19*10)</f>
        <v>10</v>
      </c>
      <c r="Q19" s="68">
        <f t="shared" si="2"/>
        <v>1</v>
      </c>
      <c r="R19" s="68">
        <f>IF(AND(COUNTA(G19,D19,E19,F19,I19)=1),0,1)</f>
        <v>0</v>
      </c>
      <c r="S19" s="68">
        <f>IF(Q19&gt;1,1,0)</f>
        <v>0</v>
      </c>
    </row>
    <row r="20" spans="1:19" ht="51.95" customHeight="1">
      <c r="A20" s="118" t="s">
        <v>171</v>
      </c>
      <c r="B20" s="121" t="s">
        <v>16</v>
      </c>
      <c r="C20" s="123" t="s">
        <v>3</v>
      </c>
      <c r="D20" s="48" t="s">
        <v>31</v>
      </c>
      <c r="E20" s="48"/>
      <c r="F20" s="191"/>
      <c r="G20" s="191"/>
      <c r="H20" s="192"/>
      <c r="I20" s="48"/>
      <c r="J20" s="206"/>
      <c r="K20" s="29"/>
      <c r="L20" s="29"/>
      <c r="M20" s="208"/>
      <c r="N20" s="68">
        <f t="shared" si="0"/>
        <v>0</v>
      </c>
      <c r="O20" s="68">
        <f t="shared" si="1"/>
        <v>0</v>
      </c>
      <c r="P20" s="68">
        <f>10-(N20*10)</f>
        <v>10</v>
      </c>
      <c r="Q20" s="68">
        <f t="shared" si="2"/>
        <v>1</v>
      </c>
      <c r="R20" s="68">
        <f>IF(AND(COUNTA(G20,D20,E20,F20,I20)=1),0,1)</f>
        <v>0</v>
      </c>
      <c r="S20" s="68">
        <f>IF(Q20&gt;1,1,0)</f>
        <v>0</v>
      </c>
    </row>
    <row r="21" spans="1:19">
      <c r="A21" s="118" t="s">
        <v>118</v>
      </c>
      <c r="B21" s="115" t="s">
        <v>13</v>
      </c>
      <c r="C21" s="124"/>
      <c r="D21" s="48" t="s">
        <v>31</v>
      </c>
      <c r="E21" s="48"/>
      <c r="F21" s="48"/>
      <c r="G21" s="48"/>
      <c r="H21" s="48"/>
      <c r="I21" s="191"/>
      <c r="J21" s="206"/>
      <c r="K21" s="30"/>
      <c r="L21" s="30"/>
      <c r="M21" s="208"/>
      <c r="N21" s="68">
        <f t="shared" si="0"/>
        <v>0</v>
      </c>
      <c r="O21" s="68">
        <f t="shared" si="1"/>
        <v>0</v>
      </c>
      <c r="P21" s="68">
        <f t="shared" ref="P21" si="3">10-(N21*10)</f>
        <v>10</v>
      </c>
      <c r="Q21" s="68">
        <f t="shared" si="2"/>
        <v>1</v>
      </c>
      <c r="R21" s="68">
        <f t="shared" ref="R21" si="4">IF(AND(COUNTA(G21,D21,E21,F21,I21)=1),0,1)</f>
        <v>0</v>
      </c>
      <c r="S21" s="68">
        <f t="shared" ref="S21" si="5">IF(Q21&gt;1,1,0)</f>
        <v>0</v>
      </c>
    </row>
    <row r="22" spans="1:19">
      <c r="A22" s="114" t="s">
        <v>183</v>
      </c>
      <c r="B22" s="115" t="s">
        <v>14</v>
      </c>
      <c r="C22" s="116"/>
      <c r="D22" s="48" t="s">
        <v>31</v>
      </c>
      <c r="E22" s="48"/>
      <c r="F22" s="48"/>
      <c r="G22" s="48"/>
      <c r="H22" s="48"/>
      <c r="I22" s="191"/>
      <c r="J22" s="206"/>
      <c r="K22" s="29"/>
      <c r="L22" s="29"/>
      <c r="M22" s="208"/>
      <c r="N22" s="68">
        <f t="shared" ref="N22:N39" si="6">IF(ISBLANK(G22),0,1)</f>
        <v>0</v>
      </c>
      <c r="O22" s="68">
        <f t="shared" ref="O22:O39" si="7">IF(ISBLANK(G22),0,10)</f>
        <v>0</v>
      </c>
      <c r="P22" s="68">
        <f t="shared" ref="P22:P38" si="8">10-(N22*10)</f>
        <v>10</v>
      </c>
      <c r="Q22" s="68">
        <f t="shared" ref="Q22:Q39" si="9">IF(AND(COUNTA(D22,E22,F22,G22,I22)=1,ISBLANK(G22)),1,0)</f>
        <v>1</v>
      </c>
      <c r="R22" s="68">
        <f t="shared" ref="R22:R39" si="10">IF(AND(COUNTA(G22,D22,E22,F22,I22)=1),0,1)</f>
        <v>0</v>
      </c>
      <c r="S22" s="68">
        <f t="shared" ref="S22:S39" si="11">IF(Q22&gt;1,1,0)</f>
        <v>0</v>
      </c>
    </row>
    <row r="23" spans="1:19" s="3" customFormat="1">
      <c r="A23" s="118" t="s">
        <v>184</v>
      </c>
      <c r="B23" s="121" t="s">
        <v>15</v>
      </c>
      <c r="C23" s="123" t="s">
        <v>3</v>
      </c>
      <c r="D23" s="48" t="s">
        <v>31</v>
      </c>
      <c r="E23" s="48"/>
      <c r="F23" s="191"/>
      <c r="G23" s="191"/>
      <c r="H23" s="192"/>
      <c r="I23" s="48"/>
      <c r="J23" s="212"/>
      <c r="K23" s="29"/>
      <c r="L23" s="29"/>
      <c r="M23" s="208"/>
      <c r="N23" s="68">
        <f t="shared" si="6"/>
        <v>0</v>
      </c>
      <c r="O23" s="68">
        <f t="shared" si="7"/>
        <v>0</v>
      </c>
      <c r="P23" s="68">
        <f t="shared" si="8"/>
        <v>10</v>
      </c>
      <c r="Q23" s="68">
        <f t="shared" si="9"/>
        <v>1</v>
      </c>
      <c r="R23" s="68">
        <f t="shared" si="10"/>
        <v>0</v>
      </c>
      <c r="S23" s="68">
        <f t="shared" si="11"/>
        <v>0</v>
      </c>
    </row>
    <row r="24" spans="1:19" s="3" customFormat="1">
      <c r="A24" s="114" t="s">
        <v>177</v>
      </c>
      <c r="B24" s="185" t="s">
        <v>17</v>
      </c>
      <c r="C24" s="123" t="s">
        <v>3</v>
      </c>
      <c r="D24" s="48" t="s">
        <v>31</v>
      </c>
      <c r="E24" s="48"/>
      <c r="F24" s="191"/>
      <c r="G24" s="191"/>
      <c r="H24" s="192"/>
      <c r="I24" s="48"/>
      <c r="J24" s="213"/>
      <c r="K24" s="29"/>
      <c r="L24" s="29"/>
      <c r="M24" s="208"/>
      <c r="N24" s="68">
        <f t="shared" si="6"/>
        <v>0</v>
      </c>
      <c r="O24" s="68">
        <f t="shared" si="7"/>
        <v>0</v>
      </c>
      <c r="P24" s="68">
        <f t="shared" si="8"/>
        <v>10</v>
      </c>
      <c r="Q24" s="68">
        <f t="shared" si="9"/>
        <v>1</v>
      </c>
      <c r="R24" s="68">
        <f t="shared" si="10"/>
        <v>0</v>
      </c>
      <c r="S24" s="68">
        <f t="shared" si="11"/>
        <v>0</v>
      </c>
    </row>
    <row r="25" spans="1:19" s="3" customFormat="1">
      <c r="A25" s="114" t="s">
        <v>169</v>
      </c>
      <c r="B25" s="185" t="s">
        <v>81</v>
      </c>
      <c r="C25" s="123" t="s">
        <v>3</v>
      </c>
      <c r="D25" s="48" t="s">
        <v>31</v>
      </c>
      <c r="E25" s="48"/>
      <c r="F25" s="191"/>
      <c r="G25" s="191"/>
      <c r="H25" s="192"/>
      <c r="I25" s="48"/>
      <c r="J25" s="206"/>
      <c r="K25" s="29"/>
      <c r="L25" s="29"/>
      <c r="M25" s="208"/>
      <c r="N25" s="68">
        <f t="shared" si="6"/>
        <v>0</v>
      </c>
      <c r="O25" s="68">
        <f t="shared" si="7"/>
        <v>0</v>
      </c>
      <c r="P25" s="68">
        <f t="shared" si="8"/>
        <v>10</v>
      </c>
      <c r="Q25" s="68">
        <f t="shared" si="9"/>
        <v>1</v>
      </c>
      <c r="R25" s="68">
        <f t="shared" si="10"/>
        <v>0</v>
      </c>
      <c r="S25" s="68">
        <f t="shared" si="11"/>
        <v>0</v>
      </c>
    </row>
    <row r="26" spans="1:19" ht="25.5">
      <c r="A26" s="114" t="s">
        <v>119</v>
      </c>
      <c r="B26" s="115" t="s">
        <v>18</v>
      </c>
      <c r="C26" s="116"/>
      <c r="D26" s="48" t="s">
        <v>31</v>
      </c>
      <c r="E26" s="48"/>
      <c r="F26" s="48"/>
      <c r="G26" s="48"/>
      <c r="H26" s="48"/>
      <c r="I26" s="191"/>
      <c r="J26" s="206"/>
      <c r="K26" s="29"/>
      <c r="L26" s="29"/>
      <c r="M26" s="208"/>
      <c r="N26" s="68">
        <f t="shared" si="6"/>
        <v>0</v>
      </c>
      <c r="O26" s="68">
        <f t="shared" si="7"/>
        <v>0</v>
      </c>
      <c r="P26" s="68">
        <f t="shared" si="8"/>
        <v>10</v>
      </c>
      <c r="Q26" s="68">
        <f t="shared" si="9"/>
        <v>1</v>
      </c>
      <c r="R26" s="68">
        <f t="shared" si="10"/>
        <v>0</v>
      </c>
      <c r="S26" s="68">
        <f t="shared" si="11"/>
        <v>0</v>
      </c>
    </row>
    <row r="27" spans="1:19" s="3" customFormat="1" ht="25.5">
      <c r="A27" s="114" t="s">
        <v>168</v>
      </c>
      <c r="B27" s="121" t="s">
        <v>88</v>
      </c>
      <c r="C27" s="127" t="s">
        <v>3</v>
      </c>
      <c r="D27" s="48" t="s">
        <v>31</v>
      </c>
      <c r="E27" s="48"/>
      <c r="F27" s="191"/>
      <c r="G27" s="191"/>
      <c r="H27" s="191"/>
      <c r="I27" s="48"/>
      <c r="J27" s="206"/>
      <c r="K27" s="29"/>
      <c r="L27" s="29"/>
      <c r="M27" s="208"/>
      <c r="N27" s="68">
        <f t="shared" si="6"/>
        <v>0</v>
      </c>
      <c r="O27" s="68">
        <f t="shared" si="7"/>
        <v>0</v>
      </c>
      <c r="P27" s="68">
        <f t="shared" si="8"/>
        <v>10</v>
      </c>
      <c r="Q27" s="68">
        <f t="shared" si="9"/>
        <v>1</v>
      </c>
      <c r="R27" s="68">
        <f t="shared" si="10"/>
        <v>0</v>
      </c>
      <c r="S27" s="68">
        <f t="shared" si="11"/>
        <v>0</v>
      </c>
    </row>
    <row r="28" spans="1:19">
      <c r="A28" s="125" t="s">
        <v>185</v>
      </c>
      <c r="B28" s="126" t="s">
        <v>20</v>
      </c>
      <c r="C28" s="127" t="s">
        <v>3</v>
      </c>
      <c r="D28" s="48" t="s">
        <v>31</v>
      </c>
      <c r="E28" s="48"/>
      <c r="F28" s="191"/>
      <c r="G28" s="191"/>
      <c r="H28" s="191"/>
      <c r="I28" s="48"/>
      <c r="J28" s="206"/>
      <c r="K28" s="29"/>
      <c r="L28" s="29"/>
      <c r="M28" s="208"/>
      <c r="N28" s="68">
        <f t="shared" si="6"/>
        <v>0</v>
      </c>
      <c r="O28" s="68">
        <f t="shared" si="7"/>
        <v>0</v>
      </c>
      <c r="P28" s="68">
        <f t="shared" si="8"/>
        <v>10</v>
      </c>
      <c r="Q28" s="68">
        <f t="shared" si="9"/>
        <v>1</v>
      </c>
      <c r="R28" s="68">
        <f t="shared" si="10"/>
        <v>0</v>
      </c>
      <c r="S28" s="68">
        <f t="shared" si="11"/>
        <v>0</v>
      </c>
    </row>
    <row r="29" spans="1:19" ht="25.5">
      <c r="A29" s="114" t="s">
        <v>179</v>
      </c>
      <c r="B29" s="121" t="s">
        <v>21</v>
      </c>
      <c r="C29" s="122" t="s">
        <v>3</v>
      </c>
      <c r="D29" s="48" t="s">
        <v>31</v>
      </c>
      <c r="E29" s="48"/>
      <c r="F29" s="191"/>
      <c r="G29" s="191"/>
      <c r="H29" s="191"/>
      <c r="I29" s="48"/>
      <c r="J29" s="206"/>
      <c r="K29" s="31"/>
      <c r="L29" s="31"/>
      <c r="N29" s="68">
        <f t="shared" si="6"/>
        <v>0</v>
      </c>
      <c r="O29" s="68">
        <f t="shared" si="7"/>
        <v>0</v>
      </c>
      <c r="P29" s="68">
        <f t="shared" si="8"/>
        <v>10</v>
      </c>
      <c r="Q29" s="68">
        <f t="shared" si="9"/>
        <v>1</v>
      </c>
      <c r="R29" s="68">
        <f t="shared" si="10"/>
        <v>0</v>
      </c>
      <c r="S29" s="68">
        <f t="shared" si="11"/>
        <v>0</v>
      </c>
    </row>
    <row r="30" spans="1:19" ht="25.5">
      <c r="A30" s="114" t="s">
        <v>186</v>
      </c>
      <c r="B30" s="115" t="s">
        <v>22</v>
      </c>
      <c r="C30" s="116"/>
      <c r="D30" s="48" t="s">
        <v>31</v>
      </c>
      <c r="E30" s="48"/>
      <c r="F30" s="48"/>
      <c r="G30" s="48"/>
      <c r="H30" s="48"/>
      <c r="I30" s="191"/>
      <c r="J30" s="206"/>
      <c r="K30" s="29"/>
      <c r="L30" s="29"/>
      <c r="M30" s="208"/>
      <c r="N30" s="68">
        <f t="shared" si="6"/>
        <v>0</v>
      </c>
      <c r="O30" s="68">
        <f t="shared" si="7"/>
        <v>0</v>
      </c>
      <c r="P30" s="68">
        <f t="shared" si="8"/>
        <v>10</v>
      </c>
      <c r="Q30" s="68">
        <f t="shared" si="9"/>
        <v>1</v>
      </c>
      <c r="R30" s="68">
        <f t="shared" si="10"/>
        <v>0</v>
      </c>
      <c r="S30" s="68">
        <f t="shared" si="11"/>
        <v>0</v>
      </c>
    </row>
    <row r="31" spans="1:19">
      <c r="A31" s="114" t="s">
        <v>169</v>
      </c>
      <c r="B31" s="115" t="s">
        <v>89</v>
      </c>
      <c r="C31" s="116"/>
      <c r="D31" s="48" t="s">
        <v>31</v>
      </c>
      <c r="E31" s="48"/>
      <c r="F31" s="48"/>
      <c r="G31" s="48"/>
      <c r="H31" s="48"/>
      <c r="I31" s="191"/>
      <c r="J31" s="206"/>
      <c r="K31" s="31"/>
      <c r="L31" s="31"/>
      <c r="N31" s="68">
        <f t="shared" si="6"/>
        <v>0</v>
      </c>
      <c r="O31" s="68">
        <f t="shared" si="7"/>
        <v>0</v>
      </c>
      <c r="P31" s="68">
        <f t="shared" si="8"/>
        <v>10</v>
      </c>
      <c r="Q31" s="68">
        <f t="shared" si="9"/>
        <v>1</v>
      </c>
      <c r="R31" s="68">
        <f t="shared" si="10"/>
        <v>0</v>
      </c>
      <c r="S31" s="68">
        <f t="shared" si="11"/>
        <v>0</v>
      </c>
    </row>
    <row r="32" spans="1:19" ht="25.5">
      <c r="A32" s="114" t="s">
        <v>123</v>
      </c>
      <c r="B32" s="115" t="s">
        <v>93</v>
      </c>
      <c r="C32" s="116"/>
      <c r="D32" s="48" t="s">
        <v>31</v>
      </c>
      <c r="E32" s="48"/>
      <c r="F32" s="48"/>
      <c r="G32" s="48"/>
      <c r="H32" s="48"/>
      <c r="I32" s="191"/>
      <c r="J32" s="206"/>
      <c r="K32" s="31"/>
      <c r="L32" s="31"/>
      <c r="N32" s="68">
        <f t="shared" si="6"/>
        <v>0</v>
      </c>
      <c r="O32" s="68">
        <f t="shared" si="7"/>
        <v>0</v>
      </c>
      <c r="P32" s="68">
        <f t="shared" si="8"/>
        <v>10</v>
      </c>
      <c r="Q32" s="68">
        <f t="shared" si="9"/>
        <v>1</v>
      </c>
      <c r="R32" s="68">
        <f t="shared" si="10"/>
        <v>0</v>
      </c>
      <c r="S32" s="68">
        <f t="shared" si="11"/>
        <v>0</v>
      </c>
    </row>
    <row r="33" spans="1:19" ht="25.5">
      <c r="A33" s="114" t="s">
        <v>96</v>
      </c>
      <c r="B33" s="115" t="s">
        <v>107</v>
      </c>
      <c r="C33" s="116"/>
      <c r="D33" s="48" t="s">
        <v>31</v>
      </c>
      <c r="E33" s="48"/>
      <c r="F33" s="48"/>
      <c r="G33" s="48"/>
      <c r="H33" s="48"/>
      <c r="I33" s="191"/>
      <c r="J33" s="29"/>
      <c r="K33" s="31"/>
      <c r="L33" s="31"/>
      <c r="N33" s="68">
        <f t="shared" si="6"/>
        <v>0</v>
      </c>
      <c r="O33" s="68">
        <f t="shared" si="7"/>
        <v>0</v>
      </c>
      <c r="P33" s="68">
        <f t="shared" si="8"/>
        <v>10</v>
      </c>
      <c r="Q33" s="68">
        <f t="shared" si="9"/>
        <v>1</v>
      </c>
      <c r="R33" s="68">
        <f t="shared" si="10"/>
        <v>0</v>
      </c>
      <c r="S33" s="68">
        <f t="shared" si="11"/>
        <v>0</v>
      </c>
    </row>
    <row r="34" spans="1:19">
      <c r="A34" s="183" t="s">
        <v>188</v>
      </c>
      <c r="B34" s="266" t="s">
        <v>200</v>
      </c>
      <c r="C34" s="267"/>
      <c r="D34" s="267"/>
      <c r="E34" s="267"/>
      <c r="F34" s="267"/>
      <c r="G34" s="267"/>
      <c r="H34" s="267"/>
      <c r="I34" s="267"/>
      <c r="J34" s="129"/>
      <c r="K34" s="129"/>
      <c r="L34" s="131"/>
      <c r="N34" s="68"/>
      <c r="O34" s="68"/>
      <c r="P34" s="68"/>
      <c r="Q34" s="68"/>
      <c r="R34" s="68"/>
      <c r="S34" s="68"/>
    </row>
    <row r="35" spans="1:19" ht="38.25">
      <c r="A35" s="114" t="s">
        <v>124</v>
      </c>
      <c r="B35" s="184" t="s">
        <v>189</v>
      </c>
      <c r="C35" s="116"/>
      <c r="D35" s="48" t="s">
        <v>31</v>
      </c>
      <c r="E35" s="48"/>
      <c r="F35" s="48"/>
      <c r="G35" s="117"/>
      <c r="H35" s="48"/>
      <c r="I35" s="191"/>
      <c r="J35" s="29"/>
      <c r="K35" s="31"/>
      <c r="L35" s="31"/>
      <c r="N35" s="68">
        <f t="shared" si="6"/>
        <v>0</v>
      </c>
      <c r="O35" s="68">
        <f t="shared" si="7"/>
        <v>0</v>
      </c>
      <c r="P35" s="68">
        <f t="shared" si="8"/>
        <v>10</v>
      </c>
      <c r="Q35" s="68">
        <f t="shared" si="9"/>
        <v>1</v>
      </c>
      <c r="R35" s="68">
        <f t="shared" si="10"/>
        <v>0</v>
      </c>
      <c r="S35" s="68">
        <f t="shared" si="11"/>
        <v>0</v>
      </c>
    </row>
    <row r="36" spans="1:19" ht="38.25">
      <c r="A36" s="114" t="s">
        <v>124</v>
      </c>
      <c r="B36" s="161" t="s">
        <v>199</v>
      </c>
      <c r="C36" s="116"/>
      <c r="D36" s="48" t="s">
        <v>31</v>
      </c>
      <c r="E36" s="48"/>
      <c r="F36" s="48"/>
      <c r="G36" s="48"/>
      <c r="H36" s="48"/>
      <c r="I36" s="191"/>
      <c r="J36" s="29"/>
      <c r="K36" s="31"/>
      <c r="L36" s="31"/>
      <c r="N36" s="68"/>
      <c r="O36" s="68"/>
      <c r="P36" s="68"/>
      <c r="Q36" s="68">
        <f t="shared" si="9"/>
        <v>1</v>
      </c>
      <c r="R36" s="68">
        <f t="shared" si="10"/>
        <v>0</v>
      </c>
      <c r="S36" s="68">
        <f t="shared" si="11"/>
        <v>0</v>
      </c>
    </row>
    <row r="37" spans="1:19">
      <c r="A37" s="114" t="s">
        <v>125</v>
      </c>
      <c r="B37" s="115" t="s">
        <v>101</v>
      </c>
      <c r="C37" s="116"/>
      <c r="D37" s="48" t="s">
        <v>31</v>
      </c>
      <c r="E37" s="48"/>
      <c r="F37" s="48"/>
      <c r="G37" s="117"/>
      <c r="H37" s="48"/>
      <c r="I37" s="191"/>
      <c r="J37" s="29"/>
      <c r="K37" s="31"/>
      <c r="L37" s="31"/>
      <c r="N37" s="68">
        <f t="shared" si="6"/>
        <v>0</v>
      </c>
      <c r="O37" s="68">
        <f t="shared" si="7"/>
        <v>0</v>
      </c>
      <c r="P37" s="68">
        <f t="shared" si="8"/>
        <v>10</v>
      </c>
      <c r="Q37" s="68">
        <f t="shared" si="9"/>
        <v>1</v>
      </c>
      <c r="R37" s="68">
        <f t="shared" si="10"/>
        <v>0</v>
      </c>
      <c r="S37" s="68">
        <f t="shared" si="11"/>
        <v>0</v>
      </c>
    </row>
    <row r="38" spans="1:19">
      <c r="A38" s="114" t="s">
        <v>126</v>
      </c>
      <c r="B38" s="31" t="s">
        <v>102</v>
      </c>
      <c r="C38" s="116"/>
      <c r="D38" s="48" t="s">
        <v>31</v>
      </c>
      <c r="E38" s="48"/>
      <c r="F38" s="48"/>
      <c r="G38" s="48"/>
      <c r="H38" s="48"/>
      <c r="I38" s="191"/>
      <c r="J38" s="29"/>
      <c r="K38" s="31"/>
      <c r="L38" s="31"/>
      <c r="N38" s="68">
        <f t="shared" si="6"/>
        <v>0</v>
      </c>
      <c r="O38" s="68">
        <f t="shared" si="7"/>
        <v>0</v>
      </c>
      <c r="P38" s="68">
        <f t="shared" si="8"/>
        <v>10</v>
      </c>
      <c r="Q38" s="68">
        <f t="shared" si="9"/>
        <v>1</v>
      </c>
      <c r="R38" s="68">
        <f t="shared" si="10"/>
        <v>0</v>
      </c>
      <c r="S38" s="68">
        <f t="shared" si="11"/>
        <v>0</v>
      </c>
    </row>
    <row r="39" spans="1:19">
      <c r="A39" s="114" t="s">
        <v>127</v>
      </c>
      <c r="B39" s="115" t="s">
        <v>103</v>
      </c>
      <c r="C39" s="116"/>
      <c r="D39" s="48" t="s">
        <v>31</v>
      </c>
      <c r="E39" s="48"/>
      <c r="F39" s="48"/>
      <c r="G39" s="117"/>
      <c r="H39" s="48"/>
      <c r="I39" s="191"/>
      <c r="J39" s="29"/>
      <c r="K39" s="31"/>
      <c r="L39" s="31"/>
      <c r="N39" s="68">
        <f t="shared" si="6"/>
        <v>0</v>
      </c>
      <c r="O39" s="68">
        <f t="shared" si="7"/>
        <v>0</v>
      </c>
      <c r="P39" s="68">
        <f>10-(N39*10)</f>
        <v>10</v>
      </c>
      <c r="Q39" s="68">
        <f t="shared" si="9"/>
        <v>1</v>
      </c>
      <c r="R39" s="68">
        <f t="shared" si="10"/>
        <v>0</v>
      </c>
      <c r="S39" s="68">
        <f t="shared" si="11"/>
        <v>0</v>
      </c>
    </row>
    <row r="40" spans="1:19" ht="15.75" thickBot="1">
      <c r="A40" s="54"/>
      <c r="B40" s="60"/>
      <c r="C40" s="61"/>
      <c r="D40" s="56"/>
      <c r="E40" s="56"/>
      <c r="F40" s="56"/>
      <c r="G40" s="56"/>
      <c r="H40" s="56"/>
      <c r="I40" s="56"/>
      <c r="J40" s="56"/>
      <c r="K40" s="56"/>
      <c r="L40" s="56"/>
      <c r="N40" s="32"/>
      <c r="O40" s="28"/>
      <c r="P40" s="28"/>
      <c r="Q40" s="28"/>
      <c r="R40" s="28"/>
      <c r="S40" s="36"/>
    </row>
    <row r="41" spans="1:19" ht="14.45" customHeight="1" thickBot="1">
      <c r="A41" s="54"/>
      <c r="B41" s="285" t="s">
        <v>43</v>
      </c>
      <c r="C41" s="286"/>
      <c r="D41" s="286"/>
      <c r="E41" s="286"/>
      <c r="F41" s="287"/>
      <c r="G41" s="61"/>
      <c r="H41" s="284" t="s">
        <v>86</v>
      </c>
      <c r="I41" s="284"/>
      <c r="J41" s="284"/>
      <c r="K41" s="284"/>
      <c r="L41" s="284"/>
      <c r="N41" s="33">
        <f>SUM(N16:N39)</f>
        <v>0</v>
      </c>
      <c r="O41" s="33">
        <f t="shared" ref="O41:S41" si="12">SUM(O16:O39)</f>
        <v>0</v>
      </c>
      <c r="P41" s="33">
        <f t="shared" si="12"/>
        <v>220</v>
      </c>
      <c r="Q41" s="33">
        <f t="shared" si="12"/>
        <v>23</v>
      </c>
      <c r="R41" s="33">
        <f t="shared" si="12"/>
        <v>0</v>
      </c>
      <c r="S41" s="33">
        <f t="shared" si="12"/>
        <v>0</v>
      </c>
    </row>
    <row r="42" spans="1:19" s="6" customFormat="1" ht="14.1" customHeight="1">
      <c r="A42" s="53"/>
      <c r="B42" s="261" t="s">
        <v>36</v>
      </c>
      <c r="C42" s="262"/>
      <c r="D42" s="288">
        <f>COUNTA(D16:D39)</f>
        <v>23</v>
      </c>
      <c r="E42" s="288"/>
      <c r="F42" s="288"/>
      <c r="G42" s="61"/>
      <c r="H42" s="56"/>
      <c r="I42" s="56"/>
      <c r="J42" s="56"/>
      <c r="K42" s="56"/>
      <c r="L42" s="56"/>
      <c r="M42" s="207"/>
      <c r="N42" s="33"/>
      <c r="O42" s="28"/>
      <c r="P42" s="28"/>
      <c r="Q42" s="28"/>
      <c r="R42" s="28"/>
      <c r="S42" s="33"/>
    </row>
    <row r="43" spans="1:19" s="6" customFormat="1" ht="14.1" customHeight="1">
      <c r="A43" s="54"/>
      <c r="B43" s="279" t="s">
        <v>37</v>
      </c>
      <c r="C43" s="280"/>
      <c r="D43" s="251">
        <f>COUNTA(E16:E39)</f>
        <v>0</v>
      </c>
      <c r="E43" s="251"/>
      <c r="F43" s="251"/>
      <c r="G43" s="61"/>
      <c r="H43" s="56"/>
      <c r="I43" s="56"/>
      <c r="J43" s="56"/>
      <c r="K43" s="56"/>
      <c r="L43" s="56"/>
      <c r="M43" s="207"/>
      <c r="N43" s="33"/>
      <c r="O43" s="28"/>
      <c r="P43" s="28"/>
      <c r="Q43" s="28"/>
      <c r="R43" s="28"/>
      <c r="S43" s="33"/>
    </row>
    <row r="44" spans="1:19" s="6" customFormat="1" ht="14.1" customHeight="1">
      <c r="A44" s="54"/>
      <c r="B44" s="279" t="s">
        <v>38</v>
      </c>
      <c r="C44" s="280"/>
      <c r="D44" s="251">
        <f>COUNTA(F16:F39)</f>
        <v>0</v>
      </c>
      <c r="E44" s="251"/>
      <c r="F44" s="251"/>
      <c r="G44" s="61"/>
      <c r="H44" s="56"/>
      <c r="I44" s="56"/>
      <c r="J44" s="56"/>
      <c r="K44" s="56"/>
      <c r="L44" s="56"/>
      <c r="M44" s="207"/>
      <c r="N44" s="33"/>
      <c r="O44" s="28" t="s">
        <v>87</v>
      </c>
      <c r="P44" s="28">
        <f>COUNTA(H16:H39)</f>
        <v>0</v>
      </c>
      <c r="Q44" s="28"/>
      <c r="R44" s="28"/>
      <c r="S44" s="33"/>
    </row>
    <row r="45" spans="1:19" s="6" customFormat="1" ht="14.1" customHeight="1">
      <c r="A45" s="54"/>
      <c r="B45" s="259" t="s">
        <v>39</v>
      </c>
      <c r="C45" s="260"/>
      <c r="D45" s="251">
        <f>COUNTA(G16:G39)</f>
        <v>0</v>
      </c>
      <c r="E45" s="251"/>
      <c r="F45" s="251"/>
      <c r="G45" s="61"/>
      <c r="H45" s="56"/>
      <c r="I45" s="56"/>
      <c r="J45" s="56"/>
      <c r="K45" s="56"/>
      <c r="L45" s="56"/>
      <c r="M45" s="207"/>
      <c r="N45" s="33"/>
      <c r="O45" s="28"/>
      <c r="P45" s="28"/>
      <c r="Q45" s="28"/>
      <c r="R45" s="28"/>
      <c r="S45" s="33"/>
    </row>
    <row r="46" spans="1:19" s="6" customFormat="1" ht="14.1" customHeight="1">
      <c r="A46" s="54"/>
      <c r="B46" s="259" t="s">
        <v>23</v>
      </c>
      <c r="C46" s="260"/>
      <c r="D46" s="251">
        <f>P46</f>
        <v>0</v>
      </c>
      <c r="E46" s="251"/>
      <c r="F46" s="251"/>
      <c r="G46" s="61"/>
      <c r="H46" s="56"/>
      <c r="I46" s="56"/>
      <c r="J46" s="56"/>
      <c r="K46" s="56"/>
      <c r="L46" s="56"/>
      <c r="M46" s="207"/>
      <c r="N46" s="33"/>
      <c r="O46" s="28" t="s">
        <v>83</v>
      </c>
      <c r="P46" s="28">
        <f>COUNTA(I16:I39)</f>
        <v>0</v>
      </c>
      <c r="Q46" s="28"/>
      <c r="R46" s="28"/>
      <c r="S46" s="33"/>
    </row>
    <row r="47" spans="1:19" s="6" customFormat="1" ht="14.1" customHeight="1">
      <c r="A47" s="54"/>
      <c r="B47" s="279" t="s">
        <v>40</v>
      </c>
      <c r="C47" s="280"/>
      <c r="D47" s="283">
        <f>P47-(P47*P44*0.15)</f>
        <v>230</v>
      </c>
      <c r="E47" s="283"/>
      <c r="F47" s="283"/>
      <c r="G47" s="61"/>
      <c r="H47" s="56"/>
      <c r="I47" s="56"/>
      <c r="J47" s="56"/>
      <c r="K47" s="56"/>
      <c r="L47" s="56"/>
      <c r="M47" s="207"/>
      <c r="N47" s="33"/>
      <c r="O47" s="28" t="s">
        <v>82</v>
      </c>
      <c r="P47" s="28">
        <f>SUM(D42*10,D43*5,D44*(-10))</f>
        <v>230</v>
      </c>
      <c r="Q47" s="28"/>
      <c r="R47" s="28"/>
      <c r="S47" s="33"/>
    </row>
    <row r="48" spans="1:19" s="6" customFormat="1" ht="14.1" customHeight="1">
      <c r="A48" s="54"/>
      <c r="B48" s="279" t="s">
        <v>24</v>
      </c>
      <c r="C48" s="280"/>
      <c r="D48" s="251">
        <f>P41</f>
        <v>220</v>
      </c>
      <c r="E48" s="251"/>
      <c r="F48" s="251"/>
      <c r="G48" s="61"/>
      <c r="H48" s="56"/>
      <c r="I48" s="56"/>
      <c r="J48" s="56"/>
      <c r="K48" s="56"/>
      <c r="L48" s="56"/>
      <c r="M48" s="207"/>
      <c r="N48" s="33"/>
      <c r="O48" s="28"/>
      <c r="P48" s="28"/>
      <c r="Q48" s="28"/>
      <c r="R48" s="28"/>
      <c r="S48" s="33"/>
    </row>
    <row r="49" spans="1:19" s="6" customFormat="1" ht="14.1" customHeight="1">
      <c r="A49" s="54"/>
      <c r="B49" s="259" t="s">
        <v>25</v>
      </c>
      <c r="C49" s="260"/>
      <c r="D49" s="251">
        <f>Q41</f>
        <v>23</v>
      </c>
      <c r="E49" s="251"/>
      <c r="F49" s="251"/>
      <c r="G49" s="61"/>
      <c r="H49" s="56"/>
      <c r="I49" s="56"/>
      <c r="J49" s="56"/>
      <c r="K49" s="56"/>
      <c r="L49" s="56"/>
      <c r="M49" s="207"/>
      <c r="N49" s="33"/>
      <c r="O49" s="28" t="s">
        <v>64</v>
      </c>
      <c r="P49" s="28">
        <f>D47/P41</f>
        <v>1.0454545454545454</v>
      </c>
      <c r="Q49" s="28"/>
      <c r="R49" s="28"/>
      <c r="S49" s="33"/>
    </row>
    <row r="50" spans="1:19" s="6" customFormat="1" ht="14.1" customHeight="1" thickBot="1">
      <c r="A50" s="54"/>
      <c r="B50" s="279" t="s">
        <v>41</v>
      </c>
      <c r="C50" s="280"/>
      <c r="D50" s="263">
        <f>IF(OR(R41&gt;0,S41&gt;0),"chybí nebo chybná hodnota!",D47/P41)</f>
        <v>1.0454545454545454</v>
      </c>
      <c r="E50" s="263"/>
      <c r="F50" s="263"/>
      <c r="G50" s="61"/>
      <c r="H50" s="56"/>
      <c r="I50" s="56"/>
      <c r="J50" s="34"/>
      <c r="K50" s="264"/>
      <c r="L50" s="265"/>
      <c r="M50" s="207"/>
    </row>
    <row r="51" spans="1:19" ht="18" customHeight="1" thickBot="1">
      <c r="A51" s="62"/>
      <c r="B51" s="281" t="s">
        <v>42</v>
      </c>
      <c r="C51" s="282"/>
      <c r="D51" s="276" t="str">
        <f>IF(AND(P49&gt;0.75,P46&lt;1),"VYHOVĚL","NEVYHOVĚL")</f>
        <v>VYHOVĚL</v>
      </c>
      <c r="E51" s="277"/>
      <c r="F51" s="278"/>
      <c r="G51" s="63"/>
      <c r="H51" s="63"/>
      <c r="I51" s="63"/>
      <c r="J51" s="65" t="s">
        <v>5</v>
      </c>
      <c r="K51" s="252" t="s">
        <v>55</v>
      </c>
      <c r="L51" s="252"/>
      <c r="O51" s="3"/>
      <c r="P51" s="3"/>
      <c r="Q51" s="3"/>
      <c r="R51" s="3"/>
    </row>
    <row r="52" spans="1:19">
      <c r="A52" s="62"/>
      <c r="B52" s="64"/>
      <c r="C52" s="64"/>
      <c r="D52" s="63"/>
      <c r="E52" s="63"/>
      <c r="F52" s="63"/>
      <c r="G52" s="63"/>
      <c r="H52" s="63"/>
      <c r="I52" s="63"/>
      <c r="J52" s="63"/>
      <c r="K52" s="63"/>
      <c r="L52" s="63"/>
      <c r="O52" s="3"/>
      <c r="P52" s="3"/>
      <c r="Q52" s="3"/>
      <c r="R52" s="3"/>
    </row>
  </sheetData>
  <sheetProtection algorithmName="SHA-512" hashValue="kwJlurVroSMsgnDJWuRmRIiIzJNZ7AMVNEh9FUgEGRi5rvjgChhUa7DiFvF90GdTv3F6LDCKbSk4glqgfeIbIg==" saltValue="kc6prVfPP6eqNF79DdxB6g==" spinCount="100000" sheet="1" formatCells="0" formatColumns="0" formatRows="0" selectLockedCells="1"/>
  <protectedRanges>
    <protectedRange sqref="C3:D3 C4:F4 C5:I5 C6:F6 C7:I7 C9:F9 C10:L10 D11 F11" name="Oblast1_5"/>
    <protectedRange sqref="F30:H32 F16:H16 I18 F26:H26 F17 H17 I20 I27:I29 D33:H33 F19:H19 F21:H22 D16:E32 I23:I25 K16:L33 J16:J24 J26:J33" name="Oblast1"/>
    <protectedRange sqref="D39:H39 J35:L39" name="Oblast1_5_1"/>
    <protectedRange sqref="D35:H38" name="Oblast1_1_1_3"/>
  </protectedRanges>
  <mergeCells count="51">
    <mergeCell ref="B1:K2"/>
    <mergeCell ref="A1:A2"/>
    <mergeCell ref="D43:F43"/>
    <mergeCell ref="D51:F51"/>
    <mergeCell ref="B50:C50"/>
    <mergeCell ref="B51:C51"/>
    <mergeCell ref="B47:C47"/>
    <mergeCell ref="B48:C48"/>
    <mergeCell ref="D48:F48"/>
    <mergeCell ref="B49:C49"/>
    <mergeCell ref="D47:F47"/>
    <mergeCell ref="H41:L41"/>
    <mergeCell ref="B43:C43"/>
    <mergeCell ref="B41:F41"/>
    <mergeCell ref="D42:F42"/>
    <mergeCell ref="B44:C44"/>
    <mergeCell ref="D45:F45"/>
    <mergeCell ref="D49:F49"/>
    <mergeCell ref="K51:L51"/>
    <mergeCell ref="K13:L13"/>
    <mergeCell ref="B14:C14"/>
    <mergeCell ref="D44:F44"/>
    <mergeCell ref="D13:J13"/>
    <mergeCell ref="D46:F46"/>
    <mergeCell ref="B45:C45"/>
    <mergeCell ref="B46:C46"/>
    <mergeCell ref="B42:C42"/>
    <mergeCell ref="D50:F50"/>
    <mergeCell ref="K50:L50"/>
    <mergeCell ref="B34:I34"/>
    <mergeCell ref="C7:I7"/>
    <mergeCell ref="A8:B8"/>
    <mergeCell ref="C8:I8"/>
    <mergeCell ref="A3:B3"/>
    <mergeCell ref="C3:D3"/>
    <mergeCell ref="F3:H3"/>
    <mergeCell ref="A4:B4"/>
    <mergeCell ref="C4:F4"/>
    <mergeCell ref="A5:B5"/>
    <mergeCell ref="C5:J5"/>
    <mergeCell ref="G4:H4"/>
    <mergeCell ref="I4:J4"/>
    <mergeCell ref="A6:B6"/>
    <mergeCell ref="C6:F6"/>
    <mergeCell ref="A7:B7"/>
    <mergeCell ref="I3:J3"/>
    <mergeCell ref="A9:B9"/>
    <mergeCell ref="C9:F9"/>
    <mergeCell ref="A10:B10"/>
    <mergeCell ref="C10:L10"/>
    <mergeCell ref="A11:B11"/>
  </mergeCells>
  <phoneticPr fontId="0" type="noConversion"/>
  <printOptions horizontalCentered="1"/>
  <pageMargins left="0.27559055100000002" right="0.250980392" top="0.27559055118110198" bottom="0.15748031496063" header="0.47244094488188998" footer="0.118110236220472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50"/>
  </sheetPr>
  <dimension ref="A1:U64"/>
  <sheetViews>
    <sheetView view="pageLayout" zoomScale="80" zoomScaleNormal="70" zoomScalePageLayoutView="80" workbookViewId="0">
      <selection activeCell="J24" sqref="J24"/>
    </sheetView>
  </sheetViews>
  <sheetFormatPr defaultColWidth="3.140625" defaultRowHeight="15"/>
  <cols>
    <col min="1" max="1" width="11.42578125" style="5" customWidth="1"/>
    <col min="2" max="2" width="46.42578125" style="4" customWidth="1"/>
    <col min="3" max="3" width="4.140625" style="4" customWidth="1"/>
    <col min="4" max="7" width="8.28515625" style="7" customWidth="1"/>
    <col min="8" max="8" width="11.28515625" style="7" customWidth="1"/>
    <col min="9" max="9" width="15.28515625" style="7" customWidth="1"/>
    <col min="10" max="10" width="35.28515625" style="7" customWidth="1"/>
    <col min="11" max="11" width="21.42578125" style="7" customWidth="1"/>
    <col min="12" max="12" width="22.28515625" style="7" customWidth="1"/>
    <col min="13" max="13" width="32" style="207" customWidth="1"/>
    <col min="14" max="14" width="7.42578125" style="4" hidden="1" customWidth="1"/>
    <col min="15" max="15" width="16.42578125" style="4" hidden="1" customWidth="1"/>
    <col min="16" max="16" width="7.140625" style="4" hidden="1" customWidth="1"/>
    <col min="17" max="17" width="8.7109375" style="4" hidden="1" customWidth="1"/>
    <col min="18" max="18" width="7.42578125" style="4" hidden="1" customWidth="1"/>
    <col min="19" max="19" width="9.7109375" style="4" hidden="1" customWidth="1"/>
    <col min="20" max="20" width="20.140625" style="4" customWidth="1"/>
    <col min="21" max="21" width="21" style="4" customWidth="1"/>
    <col min="22" max="16384" width="3.140625" style="4"/>
  </cols>
  <sheetData>
    <row r="1" spans="1:19" ht="15" customHeight="1">
      <c r="A1" s="274" t="s">
        <v>66</v>
      </c>
      <c r="B1" s="268" t="s">
        <v>97</v>
      </c>
      <c r="C1" s="269"/>
      <c r="D1" s="269"/>
      <c r="E1" s="269"/>
      <c r="F1" s="269"/>
      <c r="G1" s="269"/>
      <c r="H1" s="269"/>
      <c r="I1" s="269"/>
      <c r="J1" s="269"/>
      <c r="K1" s="270"/>
      <c r="L1" s="111" t="s">
        <v>91</v>
      </c>
    </row>
    <row r="2" spans="1:19" ht="15.75" customHeight="1" thickBot="1">
      <c r="A2" s="275"/>
      <c r="B2" s="271"/>
      <c r="C2" s="272"/>
      <c r="D2" s="272"/>
      <c r="E2" s="272"/>
      <c r="F2" s="272"/>
      <c r="G2" s="272"/>
      <c r="H2" s="272"/>
      <c r="I2" s="272"/>
      <c r="J2" s="272"/>
      <c r="K2" s="273"/>
      <c r="L2" s="110" t="s">
        <v>104</v>
      </c>
    </row>
    <row r="3" spans="1:19" ht="12.6" customHeight="1">
      <c r="A3" s="225" t="s">
        <v>32</v>
      </c>
      <c r="B3" s="225"/>
      <c r="C3" s="240"/>
      <c r="D3" s="241"/>
      <c r="E3" s="51"/>
      <c r="F3" s="242" t="s">
        <v>33</v>
      </c>
      <c r="G3" s="243"/>
      <c r="H3" s="243"/>
      <c r="I3" s="237"/>
      <c r="J3" s="239"/>
      <c r="K3" s="56"/>
      <c r="L3" s="56"/>
    </row>
    <row r="4" spans="1:19" ht="15.6" customHeight="1">
      <c r="A4" s="225" t="s">
        <v>84</v>
      </c>
      <c r="B4" s="225"/>
      <c r="C4" s="244"/>
      <c r="D4" s="245"/>
      <c r="E4" s="245"/>
      <c r="F4" s="246"/>
      <c r="G4" s="247" t="s">
        <v>98</v>
      </c>
      <c r="H4" s="248"/>
      <c r="I4" s="237"/>
      <c r="J4" s="239"/>
      <c r="K4" s="56"/>
      <c r="L4" s="56"/>
    </row>
    <row r="5" spans="1:19" ht="14.45" customHeight="1">
      <c r="A5" s="225" t="s">
        <v>44</v>
      </c>
      <c r="B5" s="225"/>
      <c r="C5" s="233"/>
      <c r="D5" s="234"/>
      <c r="E5" s="234"/>
      <c r="F5" s="234"/>
      <c r="G5" s="234"/>
      <c r="H5" s="234"/>
      <c r="I5" s="234"/>
      <c r="J5" s="235"/>
      <c r="K5" s="56"/>
      <c r="L5" s="56"/>
    </row>
    <row r="6" spans="1:19" ht="16.350000000000001" customHeight="1">
      <c r="A6" s="249" t="s">
        <v>45</v>
      </c>
      <c r="B6" s="249"/>
      <c r="C6" s="226"/>
      <c r="D6" s="227"/>
      <c r="E6" s="227"/>
      <c r="F6" s="228"/>
      <c r="G6" s="57"/>
      <c r="H6" s="57"/>
      <c r="I6" s="57"/>
      <c r="J6" s="55"/>
      <c r="K6" s="56"/>
      <c r="L6" s="56"/>
    </row>
    <row r="7" spans="1:19" ht="17.100000000000001" customHeight="1">
      <c r="A7" s="225" t="s">
        <v>99</v>
      </c>
      <c r="B7" s="225"/>
      <c r="C7" s="233"/>
      <c r="D7" s="234"/>
      <c r="E7" s="234"/>
      <c r="F7" s="234"/>
      <c r="G7" s="234"/>
      <c r="H7" s="234"/>
      <c r="I7" s="235"/>
      <c r="J7" s="55"/>
      <c r="K7" s="56"/>
      <c r="L7" s="56"/>
    </row>
    <row r="8" spans="1:19" s="8" customFormat="1" ht="15" customHeight="1">
      <c r="A8" s="236" t="s">
        <v>70</v>
      </c>
      <c r="B8" s="236"/>
      <c r="C8" s="290"/>
      <c r="D8" s="291"/>
      <c r="E8" s="291"/>
      <c r="F8" s="291"/>
      <c r="G8" s="291"/>
      <c r="H8" s="291"/>
      <c r="I8" s="292"/>
      <c r="J8" s="55"/>
      <c r="K8" s="2"/>
      <c r="M8" s="332"/>
    </row>
    <row r="9" spans="1:19" ht="15" customHeight="1">
      <c r="A9" s="225" t="s">
        <v>28</v>
      </c>
      <c r="B9" s="225"/>
      <c r="C9" s="226"/>
      <c r="D9" s="227"/>
      <c r="E9" s="227"/>
      <c r="F9" s="228"/>
      <c r="G9" s="57"/>
      <c r="H9" s="57"/>
      <c r="I9" s="57"/>
      <c r="J9" s="55"/>
      <c r="K9" s="56"/>
      <c r="L9" s="56"/>
    </row>
    <row r="10" spans="1:19" ht="29.25" customHeight="1">
      <c r="A10" s="225" t="s">
        <v>85</v>
      </c>
      <c r="B10" s="229"/>
      <c r="C10" s="233"/>
      <c r="D10" s="234"/>
      <c r="E10" s="234"/>
      <c r="F10" s="234"/>
      <c r="G10" s="234"/>
      <c r="H10" s="234"/>
      <c r="I10" s="234"/>
      <c r="J10" s="234"/>
      <c r="K10" s="234"/>
      <c r="L10" s="235"/>
      <c r="M10" s="9"/>
    </row>
    <row r="11" spans="1:19" ht="15" customHeight="1">
      <c r="A11" s="225" t="s">
        <v>30</v>
      </c>
      <c r="B11" s="225"/>
      <c r="C11" s="112"/>
      <c r="D11" s="37"/>
      <c r="E11" s="58" t="s">
        <v>34</v>
      </c>
      <c r="F11" s="37" t="s">
        <v>31</v>
      </c>
      <c r="G11" s="57" t="s">
        <v>35</v>
      </c>
      <c r="H11" s="57"/>
      <c r="I11" s="55"/>
      <c r="J11" s="55"/>
      <c r="K11" s="56"/>
      <c r="L11" s="56"/>
    </row>
    <row r="12" spans="1:19" s="1" customFormat="1" ht="9.6" customHeight="1">
      <c r="A12" s="59"/>
      <c r="B12" s="52"/>
      <c r="C12" s="52"/>
      <c r="D12" s="55"/>
      <c r="E12" s="55"/>
      <c r="F12" s="55"/>
      <c r="G12" s="55"/>
      <c r="H12" s="55"/>
      <c r="I12" s="55"/>
      <c r="J12" s="55"/>
      <c r="K12" s="55"/>
      <c r="L12" s="55"/>
      <c r="M12" s="207"/>
    </row>
    <row r="13" spans="1:19" s="3" customFormat="1">
      <c r="A13" s="52"/>
      <c r="B13" s="52"/>
      <c r="C13" s="52"/>
      <c r="D13" s="257" t="s">
        <v>43</v>
      </c>
      <c r="E13" s="258"/>
      <c r="F13" s="258"/>
      <c r="G13" s="258"/>
      <c r="H13" s="258"/>
      <c r="I13" s="258"/>
      <c r="J13" s="258"/>
      <c r="K13" s="253" t="s">
        <v>78</v>
      </c>
      <c r="L13" s="254"/>
      <c r="M13" s="207"/>
    </row>
    <row r="14" spans="1:19" s="3" customFormat="1" ht="25.5">
      <c r="A14" s="45" t="s">
        <v>77</v>
      </c>
      <c r="B14" s="253"/>
      <c r="C14" s="289"/>
      <c r="D14" s="39" t="s">
        <v>0</v>
      </c>
      <c r="E14" s="39" t="s">
        <v>1</v>
      </c>
      <c r="F14" s="39" t="s">
        <v>2</v>
      </c>
      <c r="G14" s="39" t="s">
        <v>108</v>
      </c>
      <c r="H14" s="39" t="s">
        <v>26</v>
      </c>
      <c r="I14" s="39" t="s">
        <v>3</v>
      </c>
      <c r="J14" s="39" t="s">
        <v>79</v>
      </c>
      <c r="K14" s="39" t="s">
        <v>57</v>
      </c>
      <c r="L14" s="39" t="s">
        <v>76</v>
      </c>
      <c r="M14" s="207"/>
    </row>
    <row r="15" spans="1:19" s="3" customFormat="1" ht="25.5">
      <c r="A15" s="128" t="s">
        <v>191</v>
      </c>
      <c r="B15" s="223" t="s">
        <v>113</v>
      </c>
      <c r="C15" s="224"/>
      <c r="D15" s="128" t="s">
        <v>7</v>
      </c>
      <c r="E15" s="128" t="s">
        <v>8</v>
      </c>
      <c r="F15" s="222" t="s">
        <v>9</v>
      </c>
      <c r="G15" s="128" t="s">
        <v>201</v>
      </c>
      <c r="H15" s="222" t="s">
        <v>10</v>
      </c>
      <c r="I15" s="128" t="s">
        <v>11</v>
      </c>
      <c r="J15" s="183"/>
      <c r="K15" s="128"/>
      <c r="L15" s="128"/>
      <c r="M15" s="207"/>
      <c r="N15" s="35" t="s">
        <v>58</v>
      </c>
      <c r="O15" s="35" t="s">
        <v>60</v>
      </c>
      <c r="P15" s="35" t="s">
        <v>59</v>
      </c>
      <c r="Q15" s="35" t="s">
        <v>61</v>
      </c>
      <c r="R15" s="35" t="s">
        <v>62</v>
      </c>
      <c r="S15" s="35" t="s">
        <v>63</v>
      </c>
    </row>
    <row r="16" spans="1:19" s="1" customFormat="1" ht="25.5">
      <c r="A16" s="133" t="s">
        <v>68</v>
      </c>
      <c r="B16" s="134" t="s">
        <v>71</v>
      </c>
      <c r="C16" s="135" t="s">
        <v>3</v>
      </c>
      <c r="D16" s="136" t="s">
        <v>31</v>
      </c>
      <c r="E16" s="195"/>
      <c r="F16" s="195"/>
      <c r="G16" s="196"/>
      <c r="H16" s="197"/>
      <c r="I16" s="137"/>
      <c r="J16" s="138"/>
      <c r="K16" s="30"/>
      <c r="L16" s="30"/>
      <c r="M16" s="207"/>
      <c r="N16" s="68">
        <f>IF(ISBLANK(G16),0,1)</f>
        <v>0</v>
      </c>
      <c r="O16" s="68">
        <f>IF(ISBLANK(G16),0,10)</f>
        <v>0</v>
      </c>
      <c r="P16" s="68">
        <f>10-(N16*10)</f>
        <v>10</v>
      </c>
      <c r="Q16" s="68">
        <f>IF(AND(COUNTA(D16,E16,F16,G16,I16)=1,ISBLANK(G16)),1,0)</f>
        <v>1</v>
      </c>
      <c r="R16" s="68">
        <f>IF(AND(COUNTA(G16,D16,E16,F16,I16)=1),0,1)</f>
        <v>0</v>
      </c>
      <c r="S16" s="68">
        <f>IF(Q16&gt;1,1,0)</f>
        <v>0</v>
      </c>
    </row>
    <row r="17" spans="1:19" ht="25.5">
      <c r="A17" s="133" t="s">
        <v>68</v>
      </c>
      <c r="B17" s="134" t="s">
        <v>72</v>
      </c>
      <c r="C17" s="135" t="s">
        <v>3</v>
      </c>
      <c r="D17" s="136" t="s">
        <v>31</v>
      </c>
      <c r="E17" s="195"/>
      <c r="F17" s="195"/>
      <c r="G17" s="196"/>
      <c r="H17" s="197"/>
      <c r="I17" s="137"/>
      <c r="J17" s="138"/>
      <c r="K17" s="29"/>
      <c r="L17" s="29"/>
      <c r="N17" s="68">
        <f>IF(ISBLANK(G17),0,1)</f>
        <v>0</v>
      </c>
      <c r="O17" s="68">
        <f>IF(ISBLANK(G17),0,10)</f>
        <v>0</v>
      </c>
      <c r="P17" s="68">
        <f>10-(N17*10)</f>
        <v>10</v>
      </c>
      <c r="Q17" s="68">
        <f>IF(AND(COUNTA(D17,E17,F17,G17,I17)=1,ISBLANK(G17)),1,0)</f>
        <v>1</v>
      </c>
      <c r="R17" s="68">
        <f>IF(AND(COUNTA(G17,D17,E17,F17,I17)=1),0,1)</f>
        <v>0</v>
      </c>
      <c r="S17" s="68">
        <f>IF(Q17&gt;1,1,0)</f>
        <v>0</v>
      </c>
    </row>
    <row r="18" spans="1:19" ht="25.5">
      <c r="A18" s="133" t="s">
        <v>68</v>
      </c>
      <c r="B18" s="134" t="s">
        <v>73</v>
      </c>
      <c r="C18" s="135" t="s">
        <v>3</v>
      </c>
      <c r="D18" s="136" t="s">
        <v>31</v>
      </c>
      <c r="E18" s="195"/>
      <c r="F18" s="195"/>
      <c r="G18" s="196"/>
      <c r="H18" s="197"/>
      <c r="I18" s="137"/>
      <c r="J18" s="138"/>
      <c r="K18" s="30"/>
      <c r="L18" s="30"/>
      <c r="N18" s="68">
        <f t="shared" ref="N18:N45" si="0">IF(ISBLANK(G18),0,1)</f>
        <v>0</v>
      </c>
      <c r="O18" s="68">
        <f t="shared" ref="O18:O45" si="1">IF(ISBLANK(G18),0,10)</f>
        <v>0</v>
      </c>
      <c r="P18" s="68">
        <f t="shared" ref="P18:P45" si="2">10-(N18*10)</f>
        <v>10</v>
      </c>
      <c r="Q18" s="68">
        <f t="shared" ref="Q18:Q45" si="3">IF(AND(COUNTA(D18,E18,F18,G18,I18)=1,ISBLANK(G18)),1,0)</f>
        <v>1</v>
      </c>
      <c r="R18" s="68">
        <f t="shared" ref="R18:R45" si="4">IF(AND(COUNTA(G18,D18,E18,F18,I18)=1),0,1)</f>
        <v>0</v>
      </c>
      <c r="S18" s="68">
        <f t="shared" ref="S18:S45" si="5">IF(Q18&gt;1,1,0)</f>
        <v>0</v>
      </c>
    </row>
    <row r="19" spans="1:19">
      <c r="A19" s="133" t="s">
        <v>68</v>
      </c>
      <c r="B19" s="134" t="s">
        <v>74</v>
      </c>
      <c r="C19" s="135" t="s">
        <v>3</v>
      </c>
      <c r="D19" s="136" t="s">
        <v>31</v>
      </c>
      <c r="E19" s="195"/>
      <c r="F19" s="195"/>
      <c r="G19" s="196"/>
      <c r="H19" s="197"/>
      <c r="I19" s="137"/>
      <c r="J19" s="138"/>
      <c r="K19" s="30"/>
      <c r="L19" s="30"/>
      <c r="M19" s="208"/>
      <c r="N19" s="68">
        <f t="shared" si="0"/>
        <v>0</v>
      </c>
      <c r="O19" s="68">
        <f t="shared" si="1"/>
        <v>0</v>
      </c>
      <c r="P19" s="68">
        <f t="shared" si="2"/>
        <v>10</v>
      </c>
      <c r="Q19" s="68">
        <f t="shared" si="3"/>
        <v>1</v>
      </c>
      <c r="R19" s="68">
        <f t="shared" si="4"/>
        <v>0</v>
      </c>
      <c r="S19" s="68">
        <f t="shared" si="5"/>
        <v>0</v>
      </c>
    </row>
    <row r="20" spans="1:19" ht="25.5">
      <c r="A20" s="133" t="s">
        <v>68</v>
      </c>
      <c r="B20" s="134" t="s">
        <v>75</v>
      </c>
      <c r="C20" s="135" t="s">
        <v>3</v>
      </c>
      <c r="D20" s="136" t="s">
        <v>31</v>
      </c>
      <c r="E20" s="195"/>
      <c r="F20" s="195"/>
      <c r="G20" s="196"/>
      <c r="H20" s="197"/>
      <c r="I20" s="137"/>
      <c r="J20" s="138"/>
      <c r="K20" s="30"/>
      <c r="L20" s="30"/>
      <c r="M20" s="208"/>
      <c r="N20" s="68">
        <f t="shared" si="0"/>
        <v>0</v>
      </c>
      <c r="O20" s="68">
        <f t="shared" si="1"/>
        <v>0</v>
      </c>
      <c r="P20" s="68">
        <f t="shared" si="2"/>
        <v>10</v>
      </c>
      <c r="Q20" s="68">
        <f t="shared" si="3"/>
        <v>1</v>
      </c>
      <c r="R20" s="68">
        <f t="shared" si="4"/>
        <v>0</v>
      </c>
      <c r="S20" s="68">
        <f t="shared" si="5"/>
        <v>0</v>
      </c>
    </row>
    <row r="21" spans="1:19">
      <c r="A21" s="139" t="s">
        <v>130</v>
      </c>
      <c r="B21" s="140" t="s">
        <v>29</v>
      </c>
      <c r="C21" s="141"/>
      <c r="D21" s="136" t="s">
        <v>31</v>
      </c>
      <c r="E21" s="142"/>
      <c r="F21" s="193"/>
      <c r="G21" s="195"/>
      <c r="H21" s="197"/>
      <c r="I21" s="197"/>
      <c r="J21" s="143"/>
      <c r="K21" s="30"/>
      <c r="L21" s="30"/>
      <c r="M21" s="208"/>
      <c r="N21" s="68">
        <f t="shared" si="0"/>
        <v>0</v>
      </c>
      <c r="O21" s="68">
        <f t="shared" si="1"/>
        <v>0</v>
      </c>
      <c r="P21" s="68">
        <f t="shared" si="2"/>
        <v>10</v>
      </c>
      <c r="Q21" s="68">
        <f t="shared" si="3"/>
        <v>1</v>
      </c>
      <c r="R21" s="68">
        <f t="shared" si="4"/>
        <v>0</v>
      </c>
      <c r="S21" s="68">
        <f t="shared" si="5"/>
        <v>0</v>
      </c>
    </row>
    <row r="22" spans="1:19" s="3" customFormat="1">
      <c r="A22" s="144" t="s">
        <v>131</v>
      </c>
      <c r="B22" s="145" t="s">
        <v>46</v>
      </c>
      <c r="C22" s="146"/>
      <c r="D22" s="136" t="s">
        <v>31</v>
      </c>
      <c r="E22" s="136"/>
      <c r="F22" s="136"/>
      <c r="G22" s="195"/>
      <c r="H22" s="197"/>
      <c r="I22" s="198"/>
      <c r="J22" s="138"/>
      <c r="K22" s="30"/>
      <c r="L22" s="30"/>
      <c r="M22" s="208"/>
      <c r="N22" s="68">
        <f t="shared" si="0"/>
        <v>0</v>
      </c>
      <c r="O22" s="68">
        <f t="shared" si="1"/>
        <v>0</v>
      </c>
      <c r="P22" s="68">
        <f t="shared" si="2"/>
        <v>10</v>
      </c>
      <c r="Q22" s="68">
        <f t="shared" si="3"/>
        <v>1</v>
      </c>
      <c r="R22" s="68">
        <f t="shared" si="4"/>
        <v>0</v>
      </c>
      <c r="S22" s="68">
        <f t="shared" si="5"/>
        <v>0</v>
      </c>
    </row>
    <row r="23" spans="1:19" s="3" customFormat="1">
      <c r="A23" s="144" t="s">
        <v>132</v>
      </c>
      <c r="B23" s="147" t="s">
        <v>47</v>
      </c>
      <c r="C23" s="135" t="s">
        <v>3</v>
      </c>
      <c r="D23" s="136" t="s">
        <v>31</v>
      </c>
      <c r="E23" s="195"/>
      <c r="F23" s="195"/>
      <c r="G23" s="196"/>
      <c r="H23" s="197"/>
      <c r="I23" s="138"/>
      <c r="J23" s="138"/>
      <c r="K23" s="30"/>
      <c r="L23" s="30"/>
      <c r="M23" s="208"/>
      <c r="N23" s="68">
        <f t="shared" si="0"/>
        <v>0</v>
      </c>
      <c r="O23" s="68">
        <f t="shared" si="1"/>
        <v>0</v>
      </c>
      <c r="P23" s="68">
        <f t="shared" si="2"/>
        <v>10</v>
      </c>
      <c r="Q23" s="68">
        <f t="shared" si="3"/>
        <v>1</v>
      </c>
      <c r="R23" s="68">
        <f t="shared" si="4"/>
        <v>0</v>
      </c>
      <c r="S23" s="68">
        <f t="shared" si="5"/>
        <v>0</v>
      </c>
    </row>
    <row r="24" spans="1:19" s="3" customFormat="1">
      <c r="A24" s="144" t="s">
        <v>133</v>
      </c>
      <c r="B24" s="148" t="s">
        <v>48</v>
      </c>
      <c r="C24" s="146"/>
      <c r="D24" s="142" t="s">
        <v>31</v>
      </c>
      <c r="E24" s="142"/>
      <c r="F24" s="142"/>
      <c r="G24" s="195"/>
      <c r="H24" s="149"/>
      <c r="I24" s="199"/>
      <c r="J24" s="149" t="s">
        <v>202</v>
      </c>
      <c r="K24" s="30"/>
      <c r="L24" s="30"/>
      <c r="M24" s="208"/>
      <c r="N24" s="68">
        <f t="shared" si="0"/>
        <v>0</v>
      </c>
      <c r="O24" s="68">
        <f t="shared" si="1"/>
        <v>0</v>
      </c>
      <c r="P24" s="68">
        <f t="shared" si="2"/>
        <v>10</v>
      </c>
      <c r="Q24" s="68">
        <f t="shared" si="3"/>
        <v>1</v>
      </c>
      <c r="R24" s="68">
        <f t="shared" si="4"/>
        <v>0</v>
      </c>
      <c r="S24" s="68">
        <f t="shared" si="5"/>
        <v>0</v>
      </c>
    </row>
    <row r="25" spans="1:19" ht="15" customHeight="1">
      <c r="A25" s="144" t="s">
        <v>134</v>
      </c>
      <c r="B25" s="150" t="s">
        <v>49</v>
      </c>
      <c r="C25" s="135" t="s">
        <v>3</v>
      </c>
      <c r="D25" s="136" t="s">
        <v>31</v>
      </c>
      <c r="E25" s="195"/>
      <c r="F25" s="195"/>
      <c r="G25" s="196"/>
      <c r="H25" s="197"/>
      <c r="I25" s="198"/>
      <c r="J25" s="138"/>
      <c r="K25" s="30"/>
      <c r="L25" s="30"/>
      <c r="M25" s="208"/>
      <c r="N25" s="68">
        <f t="shared" si="0"/>
        <v>0</v>
      </c>
      <c r="O25" s="68">
        <f t="shared" si="1"/>
        <v>0</v>
      </c>
      <c r="P25" s="68">
        <f t="shared" si="2"/>
        <v>10</v>
      </c>
      <c r="Q25" s="68">
        <f t="shared" si="3"/>
        <v>1</v>
      </c>
      <c r="R25" s="68">
        <f t="shared" si="4"/>
        <v>0</v>
      </c>
      <c r="S25" s="68">
        <f t="shared" si="5"/>
        <v>0</v>
      </c>
    </row>
    <row r="26" spans="1:19" s="3" customFormat="1">
      <c r="A26" s="144" t="s">
        <v>135</v>
      </c>
      <c r="B26" s="148" t="s">
        <v>50</v>
      </c>
      <c r="C26" s="151"/>
      <c r="D26" s="142" t="s">
        <v>31</v>
      </c>
      <c r="E26" s="142"/>
      <c r="F26" s="142"/>
      <c r="G26" s="195"/>
      <c r="H26" s="197"/>
      <c r="I26" s="198"/>
      <c r="J26" s="138"/>
      <c r="K26" s="30"/>
      <c r="L26" s="30"/>
      <c r="M26" s="208"/>
      <c r="N26" s="68">
        <f t="shared" si="0"/>
        <v>0</v>
      </c>
      <c r="O26" s="68">
        <f t="shared" si="1"/>
        <v>0</v>
      </c>
      <c r="P26" s="68">
        <f t="shared" si="2"/>
        <v>10</v>
      </c>
      <c r="Q26" s="68">
        <f t="shared" si="3"/>
        <v>1</v>
      </c>
      <c r="R26" s="68">
        <f t="shared" si="4"/>
        <v>0</v>
      </c>
      <c r="S26" s="68">
        <f t="shared" si="5"/>
        <v>0</v>
      </c>
    </row>
    <row r="27" spans="1:19" ht="19.5" customHeight="1">
      <c r="A27" s="144" t="s">
        <v>136</v>
      </c>
      <c r="B27" s="148" t="s">
        <v>51</v>
      </c>
      <c r="C27" s="151"/>
      <c r="D27" s="142" t="s">
        <v>31</v>
      </c>
      <c r="E27" s="142"/>
      <c r="F27" s="142"/>
      <c r="G27" s="195"/>
      <c r="H27" s="197"/>
      <c r="I27" s="198"/>
      <c r="J27" s="138"/>
      <c r="K27" s="30"/>
      <c r="L27" s="30"/>
      <c r="M27" s="208"/>
      <c r="N27" s="68">
        <f t="shared" si="0"/>
        <v>0</v>
      </c>
      <c r="O27" s="68">
        <f t="shared" si="1"/>
        <v>0</v>
      </c>
      <c r="P27" s="68">
        <f t="shared" si="2"/>
        <v>10</v>
      </c>
      <c r="Q27" s="68">
        <f t="shared" si="3"/>
        <v>1</v>
      </c>
      <c r="R27" s="68">
        <f t="shared" si="4"/>
        <v>0</v>
      </c>
      <c r="S27" s="68">
        <f t="shared" si="5"/>
        <v>0</v>
      </c>
    </row>
    <row r="28" spans="1:19">
      <c r="A28" s="144" t="s">
        <v>137</v>
      </c>
      <c r="B28" s="148" t="s">
        <v>94</v>
      </c>
      <c r="C28" s="151"/>
      <c r="D28" s="142" t="s">
        <v>31</v>
      </c>
      <c r="E28" s="142"/>
      <c r="F28" s="142"/>
      <c r="G28" s="195"/>
      <c r="H28" s="152"/>
      <c r="I28" s="198"/>
      <c r="J28" s="138"/>
      <c r="K28" s="30"/>
      <c r="L28" s="30"/>
      <c r="N28" s="68">
        <f t="shared" si="0"/>
        <v>0</v>
      </c>
      <c r="O28" s="68">
        <f t="shared" si="1"/>
        <v>0</v>
      </c>
      <c r="P28" s="68">
        <f t="shared" si="2"/>
        <v>10</v>
      </c>
      <c r="Q28" s="68">
        <f t="shared" si="3"/>
        <v>1</v>
      </c>
      <c r="R28" s="68">
        <f t="shared" si="4"/>
        <v>0</v>
      </c>
      <c r="S28" s="68">
        <f t="shared" si="5"/>
        <v>0</v>
      </c>
    </row>
    <row r="29" spans="1:19" ht="18.75" customHeight="1">
      <c r="A29" s="139" t="s">
        <v>138</v>
      </c>
      <c r="B29" s="148" t="s">
        <v>13</v>
      </c>
      <c r="C29" s="146"/>
      <c r="D29" s="142" t="s">
        <v>31</v>
      </c>
      <c r="E29" s="142"/>
      <c r="F29" s="142"/>
      <c r="G29" s="195"/>
      <c r="H29" s="199"/>
      <c r="I29" s="199"/>
      <c r="J29" s="149"/>
      <c r="K29" s="30"/>
      <c r="L29" s="30"/>
      <c r="M29" s="208"/>
      <c r="N29" s="68">
        <f t="shared" si="0"/>
        <v>0</v>
      </c>
      <c r="O29" s="68">
        <f t="shared" si="1"/>
        <v>0</v>
      </c>
      <c r="P29" s="68">
        <f t="shared" si="2"/>
        <v>10</v>
      </c>
      <c r="Q29" s="68">
        <f t="shared" si="3"/>
        <v>1</v>
      </c>
      <c r="R29" s="68">
        <f t="shared" si="4"/>
        <v>0</v>
      </c>
      <c r="S29" s="68">
        <f t="shared" si="5"/>
        <v>0</v>
      </c>
    </row>
    <row r="30" spans="1:19">
      <c r="A30" s="144" t="s">
        <v>139</v>
      </c>
      <c r="B30" s="148" t="s">
        <v>52</v>
      </c>
      <c r="C30" s="151"/>
      <c r="D30" s="142" t="s">
        <v>31</v>
      </c>
      <c r="E30" s="142"/>
      <c r="F30" s="142"/>
      <c r="G30" s="195"/>
      <c r="H30" s="197"/>
      <c r="I30" s="198"/>
      <c r="J30" s="138"/>
      <c r="K30" s="30"/>
      <c r="L30" s="30"/>
      <c r="N30" s="68">
        <f t="shared" si="0"/>
        <v>0</v>
      </c>
      <c r="O30" s="68">
        <f t="shared" si="1"/>
        <v>0</v>
      </c>
      <c r="P30" s="68">
        <f t="shared" si="2"/>
        <v>10</v>
      </c>
      <c r="Q30" s="68">
        <f t="shared" si="3"/>
        <v>1</v>
      </c>
      <c r="R30" s="68">
        <f t="shared" si="4"/>
        <v>0</v>
      </c>
      <c r="S30" s="68">
        <f t="shared" si="5"/>
        <v>0</v>
      </c>
    </row>
    <row r="31" spans="1:19">
      <c r="A31" s="168" t="s">
        <v>170</v>
      </c>
      <c r="B31" s="169" t="s">
        <v>12</v>
      </c>
      <c r="C31" s="170"/>
      <c r="D31" s="171" t="s">
        <v>31</v>
      </c>
      <c r="E31" s="171"/>
      <c r="F31" s="171"/>
      <c r="G31" s="200"/>
      <c r="H31" s="172"/>
      <c r="I31" s="201"/>
      <c r="J31" s="173"/>
      <c r="K31" s="174"/>
      <c r="L31" s="174"/>
      <c r="N31" s="68">
        <f t="shared" si="0"/>
        <v>0</v>
      </c>
      <c r="O31" s="68">
        <f t="shared" si="1"/>
        <v>0</v>
      </c>
      <c r="P31" s="68">
        <f t="shared" si="2"/>
        <v>10</v>
      </c>
      <c r="Q31" s="68">
        <f t="shared" si="3"/>
        <v>1</v>
      </c>
      <c r="R31" s="68">
        <f t="shared" si="4"/>
        <v>0</v>
      </c>
      <c r="S31" s="68">
        <f t="shared" si="5"/>
        <v>0</v>
      </c>
    </row>
    <row r="32" spans="1:19" s="181" customFormat="1" ht="25.5">
      <c r="A32" s="118" t="s">
        <v>171</v>
      </c>
      <c r="B32" s="166" t="s">
        <v>16</v>
      </c>
      <c r="C32" s="167"/>
      <c r="D32" s="142" t="s">
        <v>31</v>
      </c>
      <c r="E32" s="142"/>
      <c r="F32" s="142"/>
      <c r="G32" s="195"/>
      <c r="H32" s="149"/>
      <c r="I32" s="199"/>
      <c r="J32" s="194"/>
      <c r="K32" s="194"/>
      <c r="L32" s="194"/>
      <c r="M32" s="333"/>
      <c r="N32" s="68">
        <f t="shared" si="0"/>
        <v>0</v>
      </c>
      <c r="O32" s="68">
        <f t="shared" si="1"/>
        <v>0</v>
      </c>
      <c r="P32" s="68">
        <f t="shared" si="2"/>
        <v>10</v>
      </c>
      <c r="Q32" s="68">
        <f t="shared" si="3"/>
        <v>1</v>
      </c>
      <c r="R32" s="68">
        <f t="shared" si="4"/>
        <v>0</v>
      </c>
      <c r="S32" s="68">
        <f t="shared" si="5"/>
        <v>0</v>
      </c>
    </row>
    <row r="33" spans="1:19">
      <c r="A33" s="175" t="s">
        <v>140</v>
      </c>
      <c r="B33" s="176" t="s">
        <v>15</v>
      </c>
      <c r="C33" s="177" t="s">
        <v>3</v>
      </c>
      <c r="D33" s="178" t="s">
        <v>31</v>
      </c>
      <c r="E33" s="202"/>
      <c r="F33" s="202"/>
      <c r="G33" s="202"/>
      <c r="H33" s="203"/>
      <c r="I33" s="179"/>
      <c r="J33" s="179"/>
      <c r="K33" s="180"/>
      <c r="L33" s="180"/>
      <c r="N33" s="68">
        <f t="shared" si="0"/>
        <v>0</v>
      </c>
      <c r="O33" s="68">
        <f t="shared" si="1"/>
        <v>0</v>
      </c>
      <c r="P33" s="68">
        <f t="shared" si="2"/>
        <v>10</v>
      </c>
      <c r="Q33" s="68">
        <f t="shared" si="3"/>
        <v>1</v>
      </c>
      <c r="R33" s="68">
        <f t="shared" si="4"/>
        <v>0</v>
      </c>
      <c r="S33" s="68">
        <f t="shared" si="5"/>
        <v>0</v>
      </c>
    </row>
    <row r="34" spans="1:19">
      <c r="A34" s="144" t="s">
        <v>141</v>
      </c>
      <c r="B34" s="134" t="s">
        <v>17</v>
      </c>
      <c r="C34" s="153" t="s">
        <v>3</v>
      </c>
      <c r="D34" s="136" t="s">
        <v>31</v>
      </c>
      <c r="E34" s="195"/>
      <c r="F34" s="195"/>
      <c r="G34" s="195"/>
      <c r="H34" s="197"/>
      <c r="I34" s="138"/>
      <c r="J34" s="138"/>
      <c r="K34" s="30"/>
      <c r="L34" s="30"/>
      <c r="N34" s="68">
        <f t="shared" si="0"/>
        <v>0</v>
      </c>
      <c r="O34" s="68">
        <f t="shared" si="1"/>
        <v>0</v>
      </c>
      <c r="P34" s="68">
        <f t="shared" si="2"/>
        <v>10</v>
      </c>
      <c r="Q34" s="68">
        <f t="shared" si="3"/>
        <v>1</v>
      </c>
      <c r="R34" s="68">
        <f t="shared" si="4"/>
        <v>0</v>
      </c>
      <c r="S34" s="68">
        <f t="shared" si="5"/>
        <v>0</v>
      </c>
    </row>
    <row r="35" spans="1:19">
      <c r="A35" s="144" t="s">
        <v>142</v>
      </c>
      <c r="B35" s="134" t="s">
        <v>69</v>
      </c>
      <c r="C35" s="135" t="s">
        <v>3</v>
      </c>
      <c r="D35" s="136" t="s">
        <v>31</v>
      </c>
      <c r="E35" s="195"/>
      <c r="F35" s="195"/>
      <c r="G35" s="195"/>
      <c r="H35" s="197"/>
      <c r="I35" s="138"/>
      <c r="J35" s="138"/>
      <c r="K35" s="30"/>
      <c r="L35" s="30"/>
      <c r="N35" s="68">
        <f t="shared" si="0"/>
        <v>0</v>
      </c>
      <c r="O35" s="68">
        <f t="shared" si="1"/>
        <v>0</v>
      </c>
      <c r="P35" s="68">
        <f t="shared" si="2"/>
        <v>10</v>
      </c>
      <c r="Q35" s="68">
        <f t="shared" si="3"/>
        <v>1</v>
      </c>
      <c r="R35" s="68">
        <f t="shared" si="4"/>
        <v>0</v>
      </c>
      <c r="S35" s="68">
        <f t="shared" si="5"/>
        <v>0</v>
      </c>
    </row>
    <row r="36" spans="1:19">
      <c r="A36" s="144" t="s">
        <v>143</v>
      </c>
      <c r="B36" s="133" t="s">
        <v>53</v>
      </c>
      <c r="C36" s="151"/>
      <c r="D36" s="136" t="s">
        <v>31</v>
      </c>
      <c r="E36" s="136"/>
      <c r="F36" s="136"/>
      <c r="G36" s="195"/>
      <c r="H36" s="143"/>
      <c r="I36" s="198"/>
      <c r="J36" s="138"/>
      <c r="K36" s="30"/>
      <c r="L36" s="30"/>
      <c r="N36" s="68">
        <f t="shared" si="0"/>
        <v>0</v>
      </c>
      <c r="O36" s="68">
        <f t="shared" si="1"/>
        <v>0</v>
      </c>
      <c r="P36" s="68">
        <f t="shared" si="2"/>
        <v>10</v>
      </c>
      <c r="Q36" s="68">
        <f t="shared" si="3"/>
        <v>1</v>
      </c>
      <c r="R36" s="68">
        <f t="shared" si="4"/>
        <v>0</v>
      </c>
      <c r="S36" s="68">
        <f t="shared" si="5"/>
        <v>0</v>
      </c>
    </row>
    <row r="37" spans="1:19">
      <c r="A37" s="144" t="s">
        <v>144</v>
      </c>
      <c r="B37" s="145" t="s">
        <v>19</v>
      </c>
      <c r="C37" s="151"/>
      <c r="D37" s="136" t="s">
        <v>31</v>
      </c>
      <c r="E37" s="136"/>
      <c r="F37" s="136"/>
      <c r="G37" s="195"/>
      <c r="H37" s="143"/>
      <c r="I37" s="198"/>
      <c r="J37" s="138"/>
      <c r="K37" s="30"/>
      <c r="L37" s="30"/>
      <c r="N37" s="68">
        <f t="shared" si="0"/>
        <v>0</v>
      </c>
      <c r="O37" s="68">
        <f t="shared" si="1"/>
        <v>0</v>
      </c>
      <c r="P37" s="68">
        <f t="shared" si="2"/>
        <v>10</v>
      </c>
      <c r="Q37" s="68">
        <f t="shared" si="3"/>
        <v>1</v>
      </c>
      <c r="R37" s="68">
        <f t="shared" si="4"/>
        <v>0</v>
      </c>
      <c r="S37" s="68">
        <f t="shared" si="5"/>
        <v>0</v>
      </c>
    </row>
    <row r="38" spans="1:19">
      <c r="A38" s="144" t="s">
        <v>145</v>
      </c>
      <c r="B38" s="147" t="s">
        <v>54</v>
      </c>
      <c r="C38" s="135" t="s">
        <v>3</v>
      </c>
      <c r="D38" s="136" t="s">
        <v>31</v>
      </c>
      <c r="E38" s="195"/>
      <c r="F38" s="195"/>
      <c r="G38" s="196"/>
      <c r="H38" s="197"/>
      <c r="I38" s="138"/>
      <c r="J38" s="138"/>
      <c r="K38" s="30"/>
      <c r="L38" s="30"/>
      <c r="N38" s="68">
        <f t="shared" si="0"/>
        <v>0</v>
      </c>
      <c r="O38" s="68">
        <f t="shared" si="1"/>
        <v>0</v>
      </c>
      <c r="P38" s="68">
        <f t="shared" si="2"/>
        <v>10</v>
      </c>
      <c r="Q38" s="68">
        <f t="shared" si="3"/>
        <v>1</v>
      </c>
      <c r="R38" s="68">
        <f t="shared" si="4"/>
        <v>0</v>
      </c>
      <c r="S38" s="68">
        <f t="shared" si="5"/>
        <v>0</v>
      </c>
    </row>
    <row r="39" spans="1:19">
      <c r="A39" s="144" t="s">
        <v>146</v>
      </c>
      <c r="B39" s="145" t="s">
        <v>20</v>
      </c>
      <c r="C39" s="151"/>
      <c r="D39" s="136" t="s">
        <v>31</v>
      </c>
      <c r="E39" s="136"/>
      <c r="F39" s="136"/>
      <c r="G39" s="195"/>
      <c r="H39" s="143"/>
      <c r="I39" s="198"/>
      <c r="J39" s="138"/>
      <c r="K39" s="30"/>
      <c r="L39" s="30"/>
      <c r="N39" s="68">
        <f t="shared" si="0"/>
        <v>0</v>
      </c>
      <c r="O39" s="68">
        <f t="shared" si="1"/>
        <v>0</v>
      </c>
      <c r="P39" s="68">
        <f t="shared" si="2"/>
        <v>10</v>
      </c>
      <c r="Q39" s="68">
        <f t="shared" si="3"/>
        <v>1</v>
      </c>
      <c r="R39" s="68">
        <f t="shared" si="4"/>
        <v>0</v>
      </c>
      <c r="S39" s="68">
        <f t="shared" si="5"/>
        <v>0</v>
      </c>
    </row>
    <row r="40" spans="1:19">
      <c r="A40" s="144" t="s">
        <v>147</v>
      </c>
      <c r="B40" s="145" t="s">
        <v>21</v>
      </c>
      <c r="C40" s="151"/>
      <c r="D40" s="142" t="s">
        <v>31</v>
      </c>
      <c r="E40" s="142"/>
      <c r="F40" s="142"/>
      <c r="G40" s="195"/>
      <c r="H40" s="152"/>
      <c r="I40" s="198"/>
      <c r="J40" s="138"/>
      <c r="K40" s="30"/>
      <c r="L40" s="30"/>
      <c r="N40" s="68">
        <f t="shared" si="0"/>
        <v>0</v>
      </c>
      <c r="O40" s="68">
        <f t="shared" si="1"/>
        <v>0</v>
      </c>
      <c r="P40" s="68">
        <f t="shared" si="2"/>
        <v>10</v>
      </c>
      <c r="Q40" s="68">
        <f t="shared" si="3"/>
        <v>1</v>
      </c>
      <c r="R40" s="68">
        <f t="shared" si="4"/>
        <v>0</v>
      </c>
      <c r="S40" s="68">
        <f t="shared" si="5"/>
        <v>0</v>
      </c>
    </row>
    <row r="41" spans="1:19">
      <c r="A41" s="144" t="s">
        <v>148</v>
      </c>
      <c r="B41" s="134" t="s">
        <v>22</v>
      </c>
      <c r="C41" s="135" t="s">
        <v>3</v>
      </c>
      <c r="D41" s="136" t="s">
        <v>31</v>
      </c>
      <c r="E41" s="195"/>
      <c r="F41" s="195"/>
      <c r="G41" s="196"/>
      <c r="H41" s="197"/>
      <c r="I41" s="138"/>
      <c r="J41" s="138"/>
      <c r="K41" s="30"/>
      <c r="L41" s="30"/>
      <c r="N41" s="68">
        <f t="shared" si="0"/>
        <v>0</v>
      </c>
      <c r="O41" s="68">
        <f t="shared" si="1"/>
        <v>0</v>
      </c>
      <c r="P41" s="68">
        <f t="shared" si="2"/>
        <v>10</v>
      </c>
      <c r="Q41" s="68">
        <f t="shared" si="3"/>
        <v>1</v>
      </c>
      <c r="R41" s="68">
        <f t="shared" si="4"/>
        <v>0</v>
      </c>
      <c r="S41" s="68">
        <f t="shared" si="5"/>
        <v>0</v>
      </c>
    </row>
    <row r="42" spans="1:19">
      <c r="A42" s="154" t="s">
        <v>149</v>
      </c>
      <c r="B42" s="155"/>
      <c r="C42" s="155"/>
      <c r="D42" s="156"/>
      <c r="E42" s="156"/>
      <c r="F42" s="156"/>
      <c r="G42" s="156"/>
      <c r="H42" s="156"/>
      <c r="I42" s="156"/>
      <c r="J42" s="155"/>
      <c r="K42" s="155"/>
      <c r="L42" s="157"/>
      <c r="N42" s="68"/>
      <c r="O42" s="68"/>
      <c r="P42" s="68"/>
      <c r="Q42" s="68"/>
      <c r="R42" s="68"/>
      <c r="S42" s="68"/>
    </row>
    <row r="43" spans="1:19">
      <c r="A43" s="158" t="s">
        <v>150</v>
      </c>
      <c r="B43" s="159" t="s">
        <v>196</v>
      </c>
      <c r="C43" s="135" t="s">
        <v>3</v>
      </c>
      <c r="D43" s="48" t="s">
        <v>31</v>
      </c>
      <c r="E43" s="49"/>
      <c r="F43" s="191"/>
      <c r="G43" s="160"/>
      <c r="H43" s="191"/>
      <c r="I43" s="49"/>
      <c r="J43" s="29"/>
      <c r="K43" s="31"/>
      <c r="L43" s="31"/>
      <c r="N43" s="68">
        <f t="shared" si="0"/>
        <v>0</v>
      </c>
      <c r="O43" s="68">
        <f t="shared" si="1"/>
        <v>0</v>
      </c>
      <c r="P43" s="68">
        <f t="shared" si="2"/>
        <v>10</v>
      </c>
      <c r="Q43" s="68">
        <f t="shared" si="3"/>
        <v>1</v>
      </c>
      <c r="R43" s="68">
        <f t="shared" si="4"/>
        <v>0</v>
      </c>
      <c r="S43" s="68">
        <f t="shared" si="5"/>
        <v>0</v>
      </c>
    </row>
    <row r="44" spans="1:19" ht="25.5">
      <c r="A44" s="158" t="s">
        <v>151</v>
      </c>
      <c r="B44" s="161" t="s">
        <v>197</v>
      </c>
      <c r="C44" s="146"/>
      <c r="D44" s="48" t="s">
        <v>31</v>
      </c>
      <c r="E44" s="49"/>
      <c r="F44" s="49"/>
      <c r="G44" s="49"/>
      <c r="H44" s="49"/>
      <c r="I44" s="191"/>
      <c r="J44" s="29"/>
      <c r="K44" s="31"/>
      <c r="L44" s="31"/>
      <c r="N44" s="68">
        <f t="shared" si="0"/>
        <v>0</v>
      </c>
      <c r="O44" s="68">
        <f t="shared" si="1"/>
        <v>0</v>
      </c>
      <c r="P44" s="68">
        <f t="shared" si="2"/>
        <v>10</v>
      </c>
      <c r="Q44" s="68">
        <f t="shared" si="3"/>
        <v>1</v>
      </c>
      <c r="R44" s="68">
        <f t="shared" si="4"/>
        <v>0</v>
      </c>
      <c r="S44" s="68">
        <f t="shared" si="5"/>
        <v>0</v>
      </c>
    </row>
    <row r="45" spans="1:19" ht="38.25">
      <c r="A45" s="158" t="s">
        <v>152</v>
      </c>
      <c r="B45" s="159" t="s">
        <v>198</v>
      </c>
      <c r="C45" s="135" t="s">
        <v>3</v>
      </c>
      <c r="D45" s="48" t="s">
        <v>31</v>
      </c>
      <c r="E45" s="49"/>
      <c r="F45" s="191"/>
      <c r="G45" s="160"/>
      <c r="H45" s="191"/>
      <c r="I45" s="49"/>
      <c r="J45" s="29"/>
      <c r="K45" s="31"/>
      <c r="L45" s="31"/>
      <c r="N45" s="68">
        <f t="shared" si="0"/>
        <v>0</v>
      </c>
      <c r="O45" s="68">
        <f t="shared" si="1"/>
        <v>0</v>
      </c>
      <c r="P45" s="68">
        <f t="shared" si="2"/>
        <v>10</v>
      </c>
      <c r="Q45" s="68">
        <f t="shared" si="3"/>
        <v>1</v>
      </c>
      <c r="R45" s="68">
        <f t="shared" si="4"/>
        <v>0</v>
      </c>
      <c r="S45" s="68">
        <f t="shared" si="5"/>
        <v>0</v>
      </c>
    </row>
    <row r="46" spans="1:19" ht="15.75" thickBot="1">
      <c r="A46" s="54"/>
      <c r="B46" s="60"/>
      <c r="C46" s="61"/>
      <c r="D46" s="56"/>
      <c r="E46" s="56"/>
      <c r="F46" s="56"/>
      <c r="G46" s="56"/>
      <c r="H46" s="56"/>
      <c r="I46" s="56"/>
      <c r="J46" s="56"/>
      <c r="K46" s="56"/>
      <c r="L46" s="56"/>
      <c r="N46" s="32"/>
      <c r="O46" s="28"/>
      <c r="P46" s="28"/>
      <c r="Q46" s="28"/>
      <c r="R46" s="28"/>
      <c r="S46" s="36"/>
    </row>
    <row r="47" spans="1:19" ht="14.45" customHeight="1" thickBot="1">
      <c r="A47" s="54"/>
      <c r="B47" s="285" t="s">
        <v>43</v>
      </c>
      <c r="C47" s="286"/>
      <c r="D47" s="286"/>
      <c r="E47" s="286"/>
      <c r="F47" s="287"/>
      <c r="G47" s="61"/>
      <c r="H47" s="284" t="s">
        <v>86</v>
      </c>
      <c r="I47" s="284"/>
      <c r="J47" s="284"/>
      <c r="K47" s="284"/>
      <c r="L47" s="284"/>
      <c r="N47" s="33">
        <f t="shared" ref="N47:S47" si="6">SUM(N16:N46)</f>
        <v>0</v>
      </c>
      <c r="O47" s="33">
        <f t="shared" si="6"/>
        <v>0</v>
      </c>
      <c r="P47" s="33">
        <f t="shared" si="6"/>
        <v>290</v>
      </c>
      <c r="Q47" s="33">
        <f t="shared" si="6"/>
        <v>29</v>
      </c>
      <c r="R47" s="33">
        <f t="shared" si="6"/>
        <v>0</v>
      </c>
      <c r="S47" s="33">
        <f t="shared" si="6"/>
        <v>0</v>
      </c>
    </row>
    <row r="48" spans="1:19" s="6" customFormat="1" ht="14.1" customHeight="1">
      <c r="A48" s="53"/>
      <c r="B48" s="261" t="s">
        <v>36</v>
      </c>
      <c r="C48" s="262"/>
      <c r="D48" s="288">
        <f>COUNTA(D16:D45)</f>
        <v>29</v>
      </c>
      <c r="E48" s="288"/>
      <c r="F48" s="288"/>
      <c r="G48" s="61"/>
      <c r="H48" s="56"/>
      <c r="I48" s="56"/>
      <c r="J48" s="56"/>
      <c r="K48" s="56"/>
      <c r="L48" s="56"/>
      <c r="M48" s="207"/>
      <c r="N48" s="33"/>
      <c r="O48" s="28"/>
      <c r="P48" s="28"/>
      <c r="Q48" s="28"/>
      <c r="R48" s="28"/>
      <c r="S48" s="33"/>
    </row>
    <row r="49" spans="1:21" s="6" customFormat="1" ht="14.1" customHeight="1">
      <c r="A49" s="54"/>
      <c r="B49" s="279" t="s">
        <v>37</v>
      </c>
      <c r="C49" s="280"/>
      <c r="D49" s="251">
        <f>COUNTA(E16:E45)</f>
        <v>0</v>
      </c>
      <c r="E49" s="251"/>
      <c r="F49" s="251"/>
      <c r="G49" s="61"/>
      <c r="H49" s="56"/>
      <c r="I49" s="56"/>
      <c r="J49" s="56"/>
      <c r="K49" s="56"/>
      <c r="L49" s="56"/>
      <c r="M49" s="207"/>
      <c r="N49" s="33"/>
      <c r="O49" s="28"/>
      <c r="P49" s="28"/>
      <c r="Q49" s="28"/>
      <c r="R49" s="28"/>
      <c r="S49" s="33"/>
    </row>
    <row r="50" spans="1:21" s="6" customFormat="1" ht="14.1" customHeight="1">
      <c r="A50" s="54"/>
      <c r="B50" s="279" t="s">
        <v>38</v>
      </c>
      <c r="C50" s="280"/>
      <c r="D50" s="251">
        <f>COUNTA(F16:F45)</f>
        <v>0</v>
      </c>
      <c r="E50" s="251"/>
      <c r="F50" s="251"/>
      <c r="G50" s="61"/>
      <c r="H50" s="56"/>
      <c r="I50" s="56"/>
      <c r="J50" s="56"/>
      <c r="K50" s="56"/>
      <c r="L50" s="56"/>
      <c r="M50" s="207"/>
      <c r="N50" s="33"/>
      <c r="O50" s="28" t="s">
        <v>87</v>
      </c>
      <c r="P50" s="28">
        <f>COUNTA(H16:H45)</f>
        <v>0</v>
      </c>
      <c r="Q50" s="28"/>
      <c r="R50" s="28"/>
      <c r="S50" s="33"/>
    </row>
    <row r="51" spans="1:21" s="6" customFormat="1" ht="14.1" customHeight="1">
      <c r="A51" s="54"/>
      <c r="B51" s="259" t="s">
        <v>39</v>
      </c>
      <c r="C51" s="260"/>
      <c r="D51" s="251">
        <f>COUNTA(G16:G45)</f>
        <v>0</v>
      </c>
      <c r="E51" s="251"/>
      <c r="F51" s="251"/>
      <c r="G51" s="61"/>
      <c r="H51" s="56"/>
      <c r="I51" s="56"/>
      <c r="J51" s="56"/>
      <c r="K51" s="56"/>
      <c r="L51" s="56"/>
      <c r="M51" s="207"/>
      <c r="N51" s="33"/>
      <c r="O51" s="28"/>
      <c r="P51" s="28"/>
      <c r="Q51" s="28"/>
      <c r="R51" s="28"/>
      <c r="S51" s="33"/>
    </row>
    <row r="52" spans="1:21" s="6" customFormat="1" ht="14.1" customHeight="1">
      <c r="A52" s="54"/>
      <c r="B52" s="259" t="s">
        <v>23</v>
      </c>
      <c r="C52" s="260"/>
      <c r="D52" s="251">
        <f>P52</f>
        <v>0</v>
      </c>
      <c r="E52" s="251"/>
      <c r="F52" s="251"/>
      <c r="G52" s="61"/>
      <c r="H52" s="56"/>
      <c r="I52" s="56"/>
      <c r="J52" s="56"/>
      <c r="K52" s="56"/>
      <c r="L52" s="56"/>
      <c r="M52" s="207"/>
      <c r="N52" s="33"/>
      <c r="O52" s="28" t="s">
        <v>83</v>
      </c>
      <c r="P52" s="28">
        <f>COUNTA(I16:I45)</f>
        <v>0</v>
      </c>
      <c r="Q52" s="28"/>
      <c r="R52" s="28"/>
      <c r="S52" s="33"/>
    </row>
    <row r="53" spans="1:21" s="6" customFormat="1" ht="14.1" customHeight="1">
      <c r="A53" s="54"/>
      <c r="B53" s="279" t="s">
        <v>40</v>
      </c>
      <c r="C53" s="280"/>
      <c r="D53" s="283">
        <f>P53-(P53*P50*0.15)</f>
        <v>290</v>
      </c>
      <c r="E53" s="283"/>
      <c r="F53" s="283"/>
      <c r="G53" s="61"/>
      <c r="H53" s="56"/>
      <c r="I53" s="56"/>
      <c r="J53" s="56"/>
      <c r="K53" s="56"/>
      <c r="L53" s="56"/>
      <c r="M53" s="207"/>
      <c r="N53" s="33"/>
      <c r="O53" s="28" t="s">
        <v>82</v>
      </c>
      <c r="P53" s="28">
        <f>SUM(D48*10,D49*5,D50*(-10))</f>
        <v>290</v>
      </c>
      <c r="Q53" s="28"/>
      <c r="R53" s="28"/>
      <c r="S53" s="33"/>
    </row>
    <row r="54" spans="1:21" s="6" customFormat="1" ht="14.1" customHeight="1">
      <c r="A54" s="54"/>
      <c r="B54" s="279" t="s">
        <v>24</v>
      </c>
      <c r="C54" s="280"/>
      <c r="D54" s="251">
        <f>P47</f>
        <v>290</v>
      </c>
      <c r="E54" s="251"/>
      <c r="F54" s="251"/>
      <c r="G54" s="61"/>
      <c r="H54" s="56"/>
      <c r="I54" s="56"/>
      <c r="J54" s="56"/>
      <c r="K54" s="56"/>
      <c r="L54" s="56"/>
      <c r="M54" s="207"/>
      <c r="N54" s="33"/>
      <c r="O54" s="28"/>
      <c r="P54" s="28"/>
      <c r="Q54" s="28"/>
      <c r="R54" s="28"/>
      <c r="S54" s="33"/>
    </row>
    <row r="55" spans="1:21" s="6" customFormat="1" ht="14.1" customHeight="1">
      <c r="A55" s="54"/>
      <c r="B55" s="259" t="s">
        <v>25</v>
      </c>
      <c r="C55" s="260"/>
      <c r="D55" s="251">
        <f>Q47</f>
        <v>29</v>
      </c>
      <c r="E55" s="251"/>
      <c r="F55" s="251"/>
      <c r="G55" s="61"/>
      <c r="H55" s="56"/>
      <c r="I55" s="56"/>
      <c r="J55" s="56"/>
      <c r="K55" s="56"/>
      <c r="L55" s="56"/>
      <c r="M55" s="207"/>
      <c r="N55" s="33"/>
      <c r="O55" s="28" t="s">
        <v>64</v>
      </c>
      <c r="P55" s="28">
        <f>D53/P47</f>
        <v>1</v>
      </c>
      <c r="Q55" s="28"/>
      <c r="R55" s="28"/>
      <c r="S55" s="33"/>
    </row>
    <row r="56" spans="1:21" s="6" customFormat="1" ht="14.1" customHeight="1" thickBot="1">
      <c r="A56" s="54"/>
      <c r="B56" s="279" t="s">
        <v>41</v>
      </c>
      <c r="C56" s="280"/>
      <c r="D56" s="263">
        <f>IF(OR(R47&gt;0,S47&gt;0),"chybí nebo chybná hodnota!",D53/P47)</f>
        <v>1</v>
      </c>
      <c r="E56" s="263"/>
      <c r="F56" s="263"/>
      <c r="G56" s="61"/>
      <c r="H56" s="56"/>
      <c r="I56" s="56"/>
      <c r="J56" s="34"/>
      <c r="K56" s="264"/>
      <c r="L56" s="265"/>
      <c r="M56" s="207"/>
    </row>
    <row r="57" spans="1:21" ht="18" customHeight="1" thickBot="1">
      <c r="A57" s="62"/>
      <c r="B57" s="281" t="s">
        <v>42</v>
      </c>
      <c r="C57" s="282"/>
      <c r="D57" s="276" t="str">
        <f>IF(AND(P55&gt;0.75,P52&lt;1),"VYHOVĚL","NEVYHOVĚL")</f>
        <v>VYHOVĚL</v>
      </c>
      <c r="E57" s="277"/>
      <c r="F57" s="278"/>
      <c r="G57" s="63"/>
      <c r="H57" s="63"/>
      <c r="I57" s="63"/>
      <c r="J57" s="65" t="s">
        <v>5</v>
      </c>
      <c r="K57" s="252" t="s">
        <v>55</v>
      </c>
      <c r="L57" s="252"/>
      <c r="O57" s="3"/>
      <c r="P57" s="3"/>
      <c r="Q57" s="3"/>
      <c r="R57" s="3"/>
    </row>
    <row r="58" spans="1:21">
      <c r="A58" s="62"/>
      <c r="B58" s="64"/>
      <c r="C58" s="64"/>
      <c r="D58" s="63"/>
      <c r="E58" s="63"/>
      <c r="F58" s="63"/>
      <c r="G58" s="63"/>
      <c r="H58" s="63"/>
      <c r="I58" s="63"/>
      <c r="J58" s="63"/>
      <c r="K58" s="63"/>
      <c r="L58" s="63"/>
      <c r="O58" s="3"/>
      <c r="P58" s="3"/>
      <c r="Q58" s="3"/>
      <c r="R58" s="3"/>
    </row>
    <row r="62" spans="1:21" s="7" customFormat="1" ht="15" customHeight="1">
      <c r="A62" s="5"/>
      <c r="B62" s="4"/>
      <c r="C62" s="11"/>
      <c r="D62" s="12"/>
      <c r="E62" s="12"/>
      <c r="M62" s="207"/>
      <c r="N62" s="4"/>
      <c r="O62" s="4"/>
      <c r="P62" s="4"/>
      <c r="Q62" s="4"/>
      <c r="R62" s="4"/>
      <c r="S62" s="4"/>
      <c r="T62" s="4"/>
      <c r="U62" s="4"/>
    </row>
    <row r="63" spans="1:21" s="7" customFormat="1" ht="15" customHeight="1">
      <c r="A63" s="5"/>
      <c r="B63" s="4"/>
      <c r="C63" s="11"/>
      <c r="D63" s="12"/>
      <c r="E63" s="12"/>
      <c r="M63" s="207"/>
      <c r="N63" s="4"/>
      <c r="O63" s="4"/>
      <c r="P63" s="4"/>
      <c r="Q63" s="4"/>
      <c r="R63" s="4"/>
      <c r="S63" s="4"/>
      <c r="T63" s="4"/>
      <c r="U63" s="4"/>
    </row>
    <row r="64" spans="1:21" s="7" customFormat="1">
      <c r="A64" s="5"/>
      <c r="B64" s="13"/>
      <c r="C64" s="11"/>
      <c r="D64" s="12"/>
      <c r="E64" s="12"/>
      <c r="F64" s="12"/>
      <c r="G64" s="12"/>
      <c r="H64" s="12"/>
      <c r="I64" s="12"/>
      <c r="M64" s="207"/>
      <c r="N64" s="4"/>
      <c r="O64" s="4"/>
      <c r="P64" s="4"/>
      <c r="Q64" s="4"/>
      <c r="R64" s="4"/>
      <c r="S64" s="4"/>
      <c r="T64" s="4"/>
      <c r="U64" s="4"/>
    </row>
  </sheetData>
  <sheetProtection algorithmName="SHA-512" hashValue="Nipy2wFCk+f/tWQtBl03GiWqDfXIe7jV+v7TFpgsdq7Q+2NNhi5AP/hGuSDEv4Ht5Gs+pdqtepUKaF1TJkG+yw==" saltValue="3maqMwY60LNTZX47ZJdvLg==" spinCount="100000" sheet="1" formatCells="0" formatColumns="0" formatRows="0" selectLockedCells="1"/>
  <protectedRanges>
    <protectedRange sqref="L1:L2 J56:K56" name="Oblast1"/>
    <protectedRange sqref="C3:D3 C4:F4 C5:I5 C6:F6 C7:I7 C9:F9 C10:L10 D11 F11" name="Oblast1_5_1"/>
    <protectedRange sqref="C8:H8" name="Oblast1_1_1"/>
    <protectedRange sqref="K16:L31 K33:L41" name="Oblast1_1"/>
    <protectedRange sqref="D16:D31 G16:G20 G23 E24:F24 E26:F31 G25 E36:F37 G38 E39:F40 G41 H16:J31 E21:E22 F22 G33:G35 D33:D41 H33:J41 D32:F32 H32:I32" name="Oblast1_1_2"/>
    <protectedRange sqref="J43:L45" name="Oblast1_4_1"/>
    <protectedRange sqref="D43:E43 I43 D45:E45 I45" name="Oblast1_13_1"/>
    <protectedRange sqref="D44:H44" name="Oblast1_19_2"/>
  </protectedRanges>
  <mergeCells count="50">
    <mergeCell ref="A1:A2"/>
    <mergeCell ref="B1:K2"/>
    <mergeCell ref="A3:B3"/>
    <mergeCell ref="C3:D3"/>
    <mergeCell ref="F3:H3"/>
    <mergeCell ref="I3:J3"/>
    <mergeCell ref="A4:B4"/>
    <mergeCell ref="C4:F4"/>
    <mergeCell ref="I4:J4"/>
    <mergeCell ref="A5:B5"/>
    <mergeCell ref="C5:J5"/>
    <mergeCell ref="G4:H4"/>
    <mergeCell ref="A6:B6"/>
    <mergeCell ref="C6:F6"/>
    <mergeCell ref="A7:B7"/>
    <mergeCell ref="C7:I7"/>
    <mergeCell ref="A9:B9"/>
    <mergeCell ref="C9:F9"/>
    <mergeCell ref="A8:B8"/>
    <mergeCell ref="C8:I8"/>
    <mergeCell ref="A10:B10"/>
    <mergeCell ref="C10:L10"/>
    <mergeCell ref="A11:B11"/>
    <mergeCell ref="D13:J13"/>
    <mergeCell ref="K13:L13"/>
    <mergeCell ref="B52:C52"/>
    <mergeCell ref="D52:F52"/>
    <mergeCell ref="B14:C14"/>
    <mergeCell ref="B47:F47"/>
    <mergeCell ref="H47:L47"/>
    <mergeCell ref="B48:C48"/>
    <mergeCell ref="D48:F48"/>
    <mergeCell ref="B49:C49"/>
    <mergeCell ref="D49:F49"/>
    <mergeCell ref="B50:C50"/>
    <mergeCell ref="D50:F50"/>
    <mergeCell ref="B51:C51"/>
    <mergeCell ref="D51:F51"/>
    <mergeCell ref="B57:C57"/>
    <mergeCell ref="D57:F57"/>
    <mergeCell ref="K57:L57"/>
    <mergeCell ref="B53:C53"/>
    <mergeCell ref="D53:F53"/>
    <mergeCell ref="B54:C54"/>
    <mergeCell ref="D54:F54"/>
    <mergeCell ref="B55:C55"/>
    <mergeCell ref="D55:F55"/>
    <mergeCell ref="B56:C56"/>
    <mergeCell ref="D56:F56"/>
    <mergeCell ref="K56:L56"/>
  </mergeCells>
  <pageMargins left="0.27559055118110237" right="0.27559055118110237" top="0.27559055118110237" bottom="0.15748031496062992" header="0.47244094488188981" footer="0.11811023622047245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8" tint="-0.249977111117893"/>
    <pageSetUpPr fitToPage="1"/>
  </sheetPr>
  <dimension ref="A1:S53"/>
  <sheetViews>
    <sheetView view="pageLayout" topLeftCell="A3" zoomScale="80" zoomScaleNormal="60" zoomScalePageLayoutView="80" workbookViewId="0">
      <selection activeCell="G36" sqref="G36"/>
    </sheetView>
  </sheetViews>
  <sheetFormatPr defaultColWidth="4" defaultRowHeight="15"/>
  <cols>
    <col min="1" max="1" width="10.85546875" style="16" customWidth="1"/>
    <col min="2" max="2" width="47.7109375" style="13" customWidth="1"/>
    <col min="3" max="3" width="5.7109375" style="11" customWidth="1"/>
    <col min="4" max="7" width="10.42578125" style="12" customWidth="1"/>
    <col min="8" max="8" width="9.85546875" style="12" customWidth="1"/>
    <col min="9" max="9" width="9.42578125" style="12" customWidth="1"/>
    <col min="10" max="10" width="41.7109375" style="12" customWidth="1"/>
    <col min="11" max="11" width="23" style="12" customWidth="1"/>
    <col min="12" max="12" width="23.5703125" style="12" customWidth="1"/>
    <col min="13" max="13" width="24.85546875" style="12" customWidth="1"/>
    <col min="14" max="14" width="9.140625" style="11" hidden="1" customWidth="1"/>
    <col min="15" max="15" width="16.85546875" style="11" hidden="1" customWidth="1"/>
    <col min="16" max="16" width="11" style="11" hidden="1" customWidth="1"/>
    <col min="17" max="17" width="8.140625" style="11" hidden="1" customWidth="1"/>
    <col min="18" max="19" width="9.42578125" style="11" hidden="1" customWidth="1"/>
    <col min="20" max="20" width="10" style="11" customWidth="1"/>
    <col min="21" max="16384" width="4" style="11"/>
  </cols>
  <sheetData>
    <row r="1" spans="1:19" ht="15" customHeight="1">
      <c r="A1" s="314" t="s">
        <v>66</v>
      </c>
      <c r="B1" s="308" t="s">
        <v>56</v>
      </c>
      <c r="C1" s="309"/>
      <c r="D1" s="309"/>
      <c r="E1" s="309"/>
      <c r="F1" s="309"/>
      <c r="G1" s="309"/>
      <c r="H1" s="309"/>
      <c r="I1" s="309"/>
      <c r="J1" s="309"/>
      <c r="K1" s="310"/>
      <c r="L1" s="111" t="s">
        <v>91</v>
      </c>
      <c r="M1" s="2"/>
    </row>
    <row r="2" spans="1:19" ht="15.75" customHeight="1" thickBot="1">
      <c r="A2" s="315"/>
      <c r="B2" s="311"/>
      <c r="C2" s="312"/>
      <c r="D2" s="312"/>
      <c r="E2" s="312"/>
      <c r="F2" s="312"/>
      <c r="G2" s="312"/>
      <c r="H2" s="312"/>
      <c r="I2" s="312"/>
      <c r="J2" s="312"/>
      <c r="K2" s="313"/>
      <c r="L2" s="110" t="s">
        <v>104</v>
      </c>
      <c r="M2" s="15"/>
    </row>
    <row r="3" spans="1:19" ht="13.35" customHeight="1">
      <c r="A3" s="225" t="s">
        <v>32</v>
      </c>
      <c r="B3" s="225"/>
      <c r="C3" s="240"/>
      <c r="D3" s="241"/>
      <c r="E3" s="51"/>
      <c r="F3" s="242" t="s">
        <v>33</v>
      </c>
      <c r="G3" s="243"/>
      <c r="H3" s="243"/>
      <c r="I3" s="321"/>
      <c r="J3" s="322"/>
      <c r="K3" s="56"/>
      <c r="L3" s="56"/>
    </row>
    <row r="4" spans="1:19" ht="13.35" customHeight="1">
      <c r="A4" s="225" t="s">
        <v>84</v>
      </c>
      <c r="B4" s="225"/>
      <c r="C4" s="244"/>
      <c r="D4" s="245"/>
      <c r="E4" s="245"/>
      <c r="F4" s="246"/>
      <c r="G4" s="247" t="s">
        <v>98</v>
      </c>
      <c r="H4" s="248"/>
      <c r="I4" s="237"/>
      <c r="J4" s="239"/>
      <c r="K4" s="56"/>
      <c r="L4" s="56"/>
    </row>
    <row r="5" spans="1:19" ht="13.35" customHeight="1">
      <c r="A5" s="225" t="s">
        <v>44</v>
      </c>
      <c r="B5" s="225"/>
      <c r="C5" s="233"/>
      <c r="D5" s="234"/>
      <c r="E5" s="234"/>
      <c r="F5" s="234"/>
      <c r="G5" s="234"/>
      <c r="H5" s="234"/>
      <c r="I5" s="234"/>
      <c r="J5" s="235"/>
      <c r="K5" s="56"/>
      <c r="L5" s="56"/>
    </row>
    <row r="6" spans="1:19" ht="13.35" customHeight="1">
      <c r="A6" s="249" t="s">
        <v>45</v>
      </c>
      <c r="B6" s="249"/>
      <c r="C6" s="226"/>
      <c r="D6" s="227"/>
      <c r="E6" s="227"/>
      <c r="F6" s="228"/>
      <c r="G6" s="57"/>
      <c r="H6" s="57"/>
      <c r="I6" s="57"/>
      <c r="J6" s="55"/>
      <c r="K6" s="56"/>
      <c r="L6" s="56"/>
    </row>
    <row r="7" spans="1:19" ht="13.35" customHeight="1">
      <c r="A7" s="225" t="s">
        <v>99</v>
      </c>
      <c r="B7" s="225"/>
      <c r="C7" s="233"/>
      <c r="D7" s="234"/>
      <c r="E7" s="234"/>
      <c r="F7" s="234"/>
      <c r="G7" s="234"/>
      <c r="H7" s="234"/>
      <c r="I7" s="235"/>
      <c r="J7" s="55"/>
      <c r="K7" s="56"/>
      <c r="L7" s="56"/>
    </row>
    <row r="8" spans="1:19" ht="13.35" customHeight="1">
      <c r="A8" s="236" t="s">
        <v>70</v>
      </c>
      <c r="B8" s="236"/>
      <c r="C8" s="233"/>
      <c r="D8" s="234"/>
      <c r="E8" s="234"/>
      <c r="F8" s="234"/>
      <c r="G8" s="234"/>
      <c r="H8" s="234"/>
      <c r="I8" s="235"/>
      <c r="J8" s="55"/>
      <c r="K8" s="2"/>
      <c r="L8" s="8"/>
    </row>
    <row r="9" spans="1:19" ht="30" customHeight="1">
      <c r="A9" s="225" t="s">
        <v>28</v>
      </c>
      <c r="B9" s="225"/>
      <c r="C9" s="226"/>
      <c r="D9" s="227"/>
      <c r="E9" s="227"/>
      <c r="F9" s="228"/>
      <c r="G9" s="57"/>
      <c r="H9" s="57"/>
      <c r="I9" s="57"/>
      <c r="J9" s="55"/>
      <c r="K9" s="56"/>
      <c r="L9" s="56"/>
    </row>
    <row r="10" spans="1:19" ht="41.25" customHeight="1">
      <c r="A10" s="225" t="s">
        <v>85</v>
      </c>
      <c r="B10" s="229"/>
      <c r="C10" s="233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1:19" ht="13.35" customHeight="1">
      <c r="A11" s="225" t="s">
        <v>30</v>
      </c>
      <c r="B11" s="225"/>
      <c r="C11" s="112"/>
      <c r="D11" s="37"/>
      <c r="E11" s="58" t="s">
        <v>34</v>
      </c>
      <c r="F11" s="37" t="s">
        <v>31</v>
      </c>
      <c r="G11" s="57" t="s">
        <v>35</v>
      </c>
      <c r="H11" s="57"/>
      <c r="I11" s="55"/>
      <c r="J11" s="55"/>
      <c r="K11" s="56"/>
      <c r="L11" s="56"/>
    </row>
    <row r="12" spans="1:19" s="18" customFormat="1" ht="15.75" customHeight="1">
      <c r="A12" s="80"/>
      <c r="B12" s="81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17"/>
    </row>
    <row r="13" spans="1:19" s="19" customFormat="1" ht="13.35" customHeight="1">
      <c r="A13" s="52"/>
      <c r="B13" s="52"/>
      <c r="C13" s="52"/>
      <c r="D13" s="257" t="s">
        <v>43</v>
      </c>
      <c r="E13" s="258"/>
      <c r="F13" s="258"/>
      <c r="G13" s="258"/>
      <c r="H13" s="258"/>
      <c r="I13" s="258"/>
      <c r="J13" s="258"/>
      <c r="K13" s="253" t="s">
        <v>54</v>
      </c>
      <c r="L13" s="254"/>
      <c r="M13" s="17"/>
      <c r="N13" s="14" t="s">
        <v>58</v>
      </c>
      <c r="O13" s="14" t="s">
        <v>60</v>
      </c>
      <c r="P13" s="14" t="s">
        <v>59</v>
      </c>
      <c r="Q13" s="14" t="s">
        <v>61</v>
      </c>
      <c r="R13" s="14" t="s">
        <v>62</v>
      </c>
      <c r="S13" s="14" t="s">
        <v>63</v>
      </c>
    </row>
    <row r="14" spans="1:19" s="19" customFormat="1" ht="25.5">
      <c r="A14" s="44" t="s">
        <v>77</v>
      </c>
      <c r="B14" s="316"/>
      <c r="C14" s="317"/>
      <c r="D14" s="26" t="s">
        <v>0</v>
      </c>
      <c r="E14" s="26" t="s">
        <v>1</v>
      </c>
      <c r="F14" s="26" t="s">
        <v>2</v>
      </c>
      <c r="G14" s="26" t="s">
        <v>108</v>
      </c>
      <c r="H14" s="26" t="s">
        <v>26</v>
      </c>
      <c r="I14" s="26" t="s">
        <v>3</v>
      </c>
      <c r="J14" s="27" t="s">
        <v>79</v>
      </c>
      <c r="K14" s="27" t="s">
        <v>57</v>
      </c>
      <c r="L14" s="27" t="s">
        <v>76</v>
      </c>
      <c r="M14" s="17"/>
    </row>
    <row r="15" spans="1:19" s="19" customFormat="1" ht="25.5">
      <c r="A15" s="26" t="s">
        <v>190</v>
      </c>
      <c r="B15" s="27" t="s">
        <v>67</v>
      </c>
      <c r="C15" s="27"/>
      <c r="D15" s="39" t="s">
        <v>7</v>
      </c>
      <c r="E15" s="39" t="s">
        <v>8</v>
      </c>
      <c r="F15" s="221" t="s">
        <v>9</v>
      </c>
      <c r="G15" s="39" t="s">
        <v>4</v>
      </c>
      <c r="H15" s="221" t="s">
        <v>10</v>
      </c>
      <c r="I15" s="39" t="s">
        <v>11</v>
      </c>
      <c r="J15" s="27"/>
      <c r="K15" s="27"/>
      <c r="L15" s="27"/>
      <c r="M15" s="17"/>
    </row>
    <row r="16" spans="1:19" s="18" customFormat="1">
      <c r="A16" s="118" t="s">
        <v>153</v>
      </c>
      <c r="B16" s="115" t="s">
        <v>29</v>
      </c>
      <c r="C16" s="119"/>
      <c r="D16" s="47" t="s">
        <v>31</v>
      </c>
      <c r="E16" s="48"/>
      <c r="F16" s="50"/>
      <c r="G16" s="48"/>
      <c r="H16" s="50"/>
      <c r="I16" s="192"/>
      <c r="J16" s="329"/>
      <c r="K16" s="30"/>
      <c r="L16" s="30"/>
      <c r="M16" s="17"/>
      <c r="N16" s="68">
        <f t="shared" ref="N16" si="0">IF(ISBLANK(G16),0,1)</f>
        <v>0</v>
      </c>
      <c r="O16" s="68">
        <f>IF(ISBLANK(G16),0,10)</f>
        <v>0</v>
      </c>
      <c r="P16" s="68">
        <f>10-(N16*10)</f>
        <v>10</v>
      </c>
      <c r="Q16" s="68">
        <f>IF(AND(COUNTA(E16,D16,F16,G16,I16)=1,ISBLANK(G16)),1,0)</f>
        <v>1</v>
      </c>
      <c r="R16" s="68">
        <f>IF(AND(COUNTA(G16,D16,E16,F16,I16)=1),0,1)</f>
        <v>0</v>
      </c>
      <c r="S16" s="68">
        <f>IF(Q16&gt;1,1,0)</f>
        <v>0</v>
      </c>
    </row>
    <row r="17" spans="1:19">
      <c r="A17" s="114" t="s">
        <v>115</v>
      </c>
      <c r="B17" s="115" t="s">
        <v>105</v>
      </c>
      <c r="C17" s="120"/>
      <c r="D17" s="48" t="s">
        <v>31</v>
      </c>
      <c r="E17" s="48"/>
      <c r="F17" s="50"/>
      <c r="G17" s="191"/>
      <c r="H17" s="50"/>
      <c r="I17" s="192"/>
      <c r="J17" s="330"/>
      <c r="K17" s="29"/>
      <c r="L17" s="29"/>
      <c r="M17" s="17"/>
      <c r="N17" s="68">
        <f t="shared" ref="N17:N36" si="1">IF(ISBLANK(G17),0,1)</f>
        <v>0</v>
      </c>
      <c r="O17" s="68">
        <f t="shared" ref="O17:O36" si="2">IF(ISBLANK(G17),0,10)</f>
        <v>0</v>
      </c>
      <c r="P17" s="68">
        <f t="shared" ref="P17:P36" si="3">10-(N17*10)</f>
        <v>10</v>
      </c>
      <c r="Q17" s="68">
        <f t="shared" ref="Q17:Q36" si="4">IF(AND(COUNTA(E17,D17,F17,G17,I17)=1,ISBLANK(G17)),1,0)</f>
        <v>1</v>
      </c>
      <c r="R17" s="68">
        <f t="shared" ref="R17:R36" si="5">IF(AND(COUNTA(G17,D17,E17,F17,I17)=1),0,1)</f>
        <v>0</v>
      </c>
      <c r="S17" s="68">
        <f t="shared" ref="S17:S36" si="6">IF(Q17&gt;1,1,0)</f>
        <v>0</v>
      </c>
    </row>
    <row r="18" spans="1:19" s="19" customFormat="1">
      <c r="A18" s="114" t="s">
        <v>154</v>
      </c>
      <c r="B18" s="121" t="s">
        <v>106</v>
      </c>
      <c r="C18" s="122" t="s">
        <v>3</v>
      </c>
      <c r="D18" s="48" t="s">
        <v>31</v>
      </c>
      <c r="E18" s="49"/>
      <c r="F18" s="191"/>
      <c r="G18" s="191"/>
      <c r="H18" s="191"/>
      <c r="I18" s="49"/>
      <c r="J18" s="330"/>
      <c r="K18" s="30"/>
      <c r="L18" s="30"/>
      <c r="M18" s="17"/>
      <c r="N18" s="68">
        <f t="shared" si="1"/>
        <v>0</v>
      </c>
      <c r="O18" s="68">
        <f t="shared" si="2"/>
        <v>0</v>
      </c>
      <c r="P18" s="68">
        <f t="shared" si="3"/>
        <v>10</v>
      </c>
      <c r="Q18" s="68">
        <f t="shared" si="4"/>
        <v>1</v>
      </c>
      <c r="R18" s="68">
        <f t="shared" si="5"/>
        <v>0</v>
      </c>
      <c r="S18" s="68">
        <f t="shared" si="6"/>
        <v>0</v>
      </c>
    </row>
    <row r="19" spans="1:19" s="19" customFormat="1">
      <c r="A19" s="118" t="s">
        <v>156</v>
      </c>
      <c r="B19" s="115" t="s">
        <v>12</v>
      </c>
      <c r="C19" s="120"/>
      <c r="D19" s="48" t="s">
        <v>31</v>
      </c>
      <c r="E19" s="49"/>
      <c r="F19" s="49"/>
      <c r="G19" s="49"/>
      <c r="H19" s="49"/>
      <c r="I19" s="191"/>
      <c r="J19" s="330"/>
      <c r="K19" s="30"/>
      <c r="L19" s="30"/>
      <c r="M19" s="17"/>
      <c r="N19" s="68">
        <f t="shared" si="1"/>
        <v>0</v>
      </c>
      <c r="O19" s="68">
        <f t="shared" si="2"/>
        <v>0</v>
      </c>
      <c r="P19" s="68">
        <f t="shared" si="3"/>
        <v>10</v>
      </c>
      <c r="Q19" s="68">
        <f t="shared" si="4"/>
        <v>1</v>
      </c>
      <c r="R19" s="68">
        <f t="shared" si="5"/>
        <v>0</v>
      </c>
      <c r="S19" s="68">
        <f t="shared" si="6"/>
        <v>0</v>
      </c>
    </row>
    <row r="20" spans="1:19" s="19" customFormat="1" ht="38.25">
      <c r="A20" s="118" t="s">
        <v>173</v>
      </c>
      <c r="B20" s="166" t="s">
        <v>16</v>
      </c>
      <c r="C20" s="167"/>
      <c r="D20" s="48" t="s">
        <v>31</v>
      </c>
      <c r="E20" s="49"/>
      <c r="F20" s="49"/>
      <c r="G20" s="49"/>
      <c r="H20" s="49"/>
      <c r="I20" s="191"/>
      <c r="J20" s="205"/>
      <c r="K20" s="29"/>
      <c r="L20" s="29"/>
      <c r="M20" s="17"/>
      <c r="N20" s="68">
        <f t="shared" si="1"/>
        <v>0</v>
      </c>
      <c r="O20" s="68">
        <f t="shared" si="2"/>
        <v>0</v>
      </c>
      <c r="P20" s="68">
        <f t="shared" si="3"/>
        <v>10</v>
      </c>
      <c r="Q20" s="68">
        <f t="shared" si="4"/>
        <v>1</v>
      </c>
      <c r="R20" s="68">
        <f t="shared" si="5"/>
        <v>0</v>
      </c>
      <c r="S20" s="68">
        <f t="shared" si="6"/>
        <v>0</v>
      </c>
    </row>
    <row r="21" spans="1:19">
      <c r="A21" s="118" t="s">
        <v>159</v>
      </c>
      <c r="B21" s="115" t="s">
        <v>13</v>
      </c>
      <c r="C21" s="124"/>
      <c r="D21" s="48" t="s">
        <v>31</v>
      </c>
      <c r="E21" s="48"/>
      <c r="F21" s="48"/>
      <c r="G21" s="48"/>
      <c r="H21" s="48"/>
      <c r="I21" s="191"/>
      <c r="J21" s="330"/>
      <c r="K21" s="30"/>
      <c r="L21" s="30"/>
      <c r="M21" s="17"/>
      <c r="N21" s="68">
        <f t="shared" si="1"/>
        <v>0</v>
      </c>
      <c r="O21" s="68">
        <f t="shared" si="2"/>
        <v>0</v>
      </c>
      <c r="P21" s="68">
        <f t="shared" si="3"/>
        <v>10</v>
      </c>
      <c r="Q21" s="68">
        <f t="shared" si="4"/>
        <v>1</v>
      </c>
      <c r="R21" s="68">
        <f t="shared" si="5"/>
        <v>0</v>
      </c>
      <c r="S21" s="68">
        <f t="shared" si="6"/>
        <v>0</v>
      </c>
    </row>
    <row r="22" spans="1:19" s="19" customFormat="1">
      <c r="A22" s="114" t="s">
        <v>158</v>
      </c>
      <c r="B22" s="115" t="s">
        <v>14</v>
      </c>
      <c r="C22" s="116"/>
      <c r="D22" s="48" t="s">
        <v>31</v>
      </c>
      <c r="E22" s="48"/>
      <c r="F22" s="48"/>
      <c r="G22" s="48"/>
      <c r="H22" s="48"/>
      <c r="I22" s="191"/>
      <c r="J22" s="330"/>
      <c r="K22" s="29"/>
      <c r="L22" s="29"/>
      <c r="M22" s="17"/>
      <c r="N22" s="68">
        <f t="shared" si="1"/>
        <v>0</v>
      </c>
      <c r="O22" s="68">
        <f t="shared" si="2"/>
        <v>0</v>
      </c>
      <c r="P22" s="68">
        <f t="shared" si="3"/>
        <v>10</v>
      </c>
      <c r="Q22" s="68">
        <f t="shared" si="4"/>
        <v>1</v>
      </c>
      <c r="R22" s="68">
        <f t="shared" si="5"/>
        <v>0</v>
      </c>
      <c r="S22" s="68">
        <f t="shared" si="6"/>
        <v>0</v>
      </c>
    </row>
    <row r="23" spans="1:19">
      <c r="A23" s="118" t="s">
        <v>155</v>
      </c>
      <c r="B23" s="121" t="s">
        <v>15</v>
      </c>
      <c r="C23" s="123" t="s">
        <v>3</v>
      </c>
      <c r="D23" s="48" t="s">
        <v>31</v>
      </c>
      <c r="E23" s="48"/>
      <c r="F23" s="191"/>
      <c r="G23" s="191"/>
      <c r="H23" s="192"/>
      <c r="I23" s="48"/>
      <c r="J23" s="330"/>
      <c r="K23" s="29"/>
      <c r="L23" s="29"/>
      <c r="M23" s="17"/>
      <c r="N23" s="68">
        <f t="shared" si="1"/>
        <v>0</v>
      </c>
      <c r="O23" s="68">
        <f t="shared" si="2"/>
        <v>0</v>
      </c>
      <c r="P23" s="68">
        <f t="shared" si="3"/>
        <v>10</v>
      </c>
      <c r="Q23" s="68">
        <f t="shared" si="4"/>
        <v>1</v>
      </c>
      <c r="R23" s="68">
        <f t="shared" si="5"/>
        <v>0</v>
      </c>
      <c r="S23" s="68">
        <f t="shared" si="6"/>
        <v>0</v>
      </c>
    </row>
    <row r="24" spans="1:19">
      <c r="A24" s="114" t="s">
        <v>157</v>
      </c>
      <c r="B24" s="121" t="s">
        <v>17</v>
      </c>
      <c r="C24" s="123" t="s">
        <v>3</v>
      </c>
      <c r="D24" s="48" t="s">
        <v>31</v>
      </c>
      <c r="E24" s="48"/>
      <c r="F24" s="191"/>
      <c r="G24" s="191"/>
      <c r="H24" s="192"/>
      <c r="I24" s="48"/>
      <c r="J24" s="330"/>
      <c r="K24" s="29"/>
      <c r="L24" s="29"/>
      <c r="M24" s="17"/>
      <c r="N24" s="68">
        <f t="shared" si="1"/>
        <v>0</v>
      </c>
      <c r="O24" s="68">
        <f t="shared" si="2"/>
        <v>0</v>
      </c>
      <c r="P24" s="68">
        <f t="shared" si="3"/>
        <v>10</v>
      </c>
      <c r="Q24" s="68">
        <f t="shared" si="4"/>
        <v>1</v>
      </c>
      <c r="R24" s="68">
        <f t="shared" si="5"/>
        <v>0</v>
      </c>
      <c r="S24" s="68">
        <f t="shared" si="6"/>
        <v>0</v>
      </c>
    </row>
    <row r="25" spans="1:19">
      <c r="A25" s="114" t="s">
        <v>120</v>
      </c>
      <c r="B25" s="185" t="s">
        <v>81</v>
      </c>
      <c r="C25" s="123" t="s">
        <v>3</v>
      </c>
      <c r="D25" s="48" t="s">
        <v>31</v>
      </c>
      <c r="E25" s="48"/>
      <c r="F25" s="191"/>
      <c r="G25" s="191"/>
      <c r="H25" s="192"/>
      <c r="I25" s="48"/>
      <c r="J25" s="330"/>
      <c r="K25" s="29"/>
      <c r="L25" s="29"/>
      <c r="M25" s="17"/>
      <c r="N25" s="68">
        <f t="shared" si="1"/>
        <v>0</v>
      </c>
      <c r="O25" s="68">
        <f t="shared" si="2"/>
        <v>0</v>
      </c>
      <c r="P25" s="68">
        <f t="shared" si="3"/>
        <v>10</v>
      </c>
      <c r="Q25" s="68">
        <f t="shared" si="4"/>
        <v>1</v>
      </c>
      <c r="R25" s="68">
        <f t="shared" si="5"/>
        <v>0</v>
      </c>
      <c r="S25" s="68">
        <f t="shared" si="6"/>
        <v>0</v>
      </c>
    </row>
    <row r="26" spans="1:19">
      <c r="A26" s="114" t="s">
        <v>160</v>
      </c>
      <c r="B26" s="185" t="s">
        <v>18</v>
      </c>
      <c r="C26" s="123" t="s">
        <v>3</v>
      </c>
      <c r="D26" s="48" t="s">
        <v>31</v>
      </c>
      <c r="E26" s="48"/>
      <c r="F26" s="191"/>
      <c r="G26" s="191"/>
      <c r="H26" s="192"/>
      <c r="I26" s="48"/>
      <c r="J26" s="330"/>
      <c r="K26" s="29"/>
      <c r="L26" s="29"/>
      <c r="M26" s="17"/>
      <c r="N26" s="68">
        <f t="shared" si="1"/>
        <v>0</v>
      </c>
      <c r="O26" s="68">
        <f t="shared" si="2"/>
        <v>0</v>
      </c>
      <c r="P26" s="68">
        <f t="shared" si="3"/>
        <v>10</v>
      </c>
      <c r="Q26" s="68">
        <f t="shared" si="4"/>
        <v>1</v>
      </c>
      <c r="R26" s="68">
        <f t="shared" si="5"/>
        <v>0</v>
      </c>
      <c r="S26" s="68">
        <f t="shared" si="6"/>
        <v>0</v>
      </c>
    </row>
    <row r="27" spans="1:19" ht="25.5">
      <c r="A27" s="114" t="s">
        <v>122</v>
      </c>
      <c r="B27" s="166" t="s">
        <v>88</v>
      </c>
      <c r="C27" s="186"/>
      <c r="D27" s="48" t="s">
        <v>31</v>
      </c>
      <c r="E27" s="48"/>
      <c r="F27" s="48"/>
      <c r="G27" s="48"/>
      <c r="H27" s="48"/>
      <c r="I27" s="191"/>
      <c r="J27" s="330"/>
      <c r="K27" s="29"/>
      <c r="L27" s="29"/>
      <c r="M27" s="17"/>
      <c r="N27" s="68">
        <f t="shared" si="1"/>
        <v>0</v>
      </c>
      <c r="O27" s="68">
        <f t="shared" si="2"/>
        <v>0</v>
      </c>
      <c r="P27" s="68">
        <f t="shared" si="3"/>
        <v>10</v>
      </c>
      <c r="Q27" s="68">
        <f t="shared" si="4"/>
        <v>1</v>
      </c>
      <c r="R27" s="68">
        <f t="shared" si="5"/>
        <v>0</v>
      </c>
      <c r="S27" s="68">
        <f t="shared" si="6"/>
        <v>0</v>
      </c>
    </row>
    <row r="28" spans="1:19">
      <c r="A28" s="125" t="s">
        <v>161</v>
      </c>
      <c r="B28" s="187" t="s">
        <v>20</v>
      </c>
      <c r="C28" s="188"/>
      <c r="D28" s="48" t="s">
        <v>31</v>
      </c>
      <c r="E28" s="48"/>
      <c r="F28" s="48"/>
      <c r="G28" s="48"/>
      <c r="H28" s="48"/>
      <c r="I28" s="191"/>
      <c r="J28" s="330"/>
      <c r="K28" s="29"/>
      <c r="L28" s="29"/>
      <c r="M28" s="17"/>
      <c r="N28" s="68">
        <f t="shared" si="1"/>
        <v>0</v>
      </c>
      <c r="O28" s="68">
        <f t="shared" si="2"/>
        <v>0</v>
      </c>
      <c r="P28" s="68">
        <f t="shared" si="3"/>
        <v>10</v>
      </c>
      <c r="Q28" s="68">
        <f t="shared" si="4"/>
        <v>1</v>
      </c>
      <c r="R28" s="68">
        <f t="shared" si="5"/>
        <v>0</v>
      </c>
      <c r="S28" s="68">
        <f t="shared" si="6"/>
        <v>0</v>
      </c>
    </row>
    <row r="29" spans="1:19">
      <c r="A29" s="114" t="s">
        <v>162</v>
      </c>
      <c r="B29" s="166" t="s">
        <v>21</v>
      </c>
      <c r="C29" s="189"/>
      <c r="D29" s="48" t="s">
        <v>31</v>
      </c>
      <c r="E29" s="48"/>
      <c r="F29" s="48"/>
      <c r="G29" s="48"/>
      <c r="H29" s="48"/>
      <c r="I29" s="191"/>
      <c r="J29" s="330"/>
      <c r="K29" s="31"/>
      <c r="L29" s="31"/>
      <c r="M29" s="17"/>
      <c r="N29" s="68">
        <f t="shared" si="1"/>
        <v>0</v>
      </c>
      <c r="O29" s="68">
        <f t="shared" si="2"/>
        <v>0</v>
      </c>
      <c r="P29" s="68">
        <f t="shared" si="3"/>
        <v>10</v>
      </c>
      <c r="Q29" s="68">
        <f t="shared" si="4"/>
        <v>1</v>
      </c>
      <c r="R29" s="68">
        <f t="shared" si="5"/>
        <v>0</v>
      </c>
      <c r="S29" s="68">
        <f t="shared" si="6"/>
        <v>0</v>
      </c>
    </row>
    <row r="30" spans="1:19" ht="25.5">
      <c r="A30" s="114" t="s">
        <v>163</v>
      </c>
      <c r="B30" s="185" t="s">
        <v>22</v>
      </c>
      <c r="C30" s="122" t="s">
        <v>3</v>
      </c>
      <c r="D30" s="48" t="s">
        <v>31</v>
      </c>
      <c r="E30" s="48"/>
      <c r="F30" s="191"/>
      <c r="G30" s="191"/>
      <c r="H30" s="192"/>
      <c r="I30" s="48"/>
      <c r="J30" s="330"/>
      <c r="K30" s="29"/>
      <c r="L30" s="29"/>
      <c r="M30" s="17"/>
      <c r="N30" s="68">
        <f t="shared" si="1"/>
        <v>0</v>
      </c>
      <c r="O30" s="68">
        <f t="shared" si="2"/>
        <v>0</v>
      </c>
      <c r="P30" s="68">
        <f t="shared" si="3"/>
        <v>10</v>
      </c>
      <c r="Q30" s="68">
        <f t="shared" si="4"/>
        <v>1</v>
      </c>
      <c r="R30" s="68">
        <f t="shared" si="5"/>
        <v>0</v>
      </c>
      <c r="S30" s="68">
        <f t="shared" si="6"/>
        <v>0</v>
      </c>
    </row>
    <row r="31" spans="1:19">
      <c r="A31" s="114" t="s">
        <v>164</v>
      </c>
      <c r="B31" s="115" t="s">
        <v>89</v>
      </c>
      <c r="C31" s="116"/>
      <c r="D31" s="48" t="s">
        <v>31</v>
      </c>
      <c r="E31" s="48"/>
      <c r="F31" s="48"/>
      <c r="G31" s="48"/>
      <c r="H31" s="48"/>
      <c r="I31" s="191"/>
      <c r="J31" s="330"/>
      <c r="K31" s="31"/>
      <c r="L31" s="31"/>
      <c r="M31" s="17"/>
      <c r="N31" s="68">
        <f t="shared" si="1"/>
        <v>0</v>
      </c>
      <c r="O31" s="68">
        <f t="shared" si="2"/>
        <v>0</v>
      </c>
      <c r="P31" s="68">
        <f t="shared" si="3"/>
        <v>10</v>
      </c>
      <c r="Q31" s="68">
        <f t="shared" si="4"/>
        <v>1</v>
      </c>
      <c r="R31" s="68">
        <f t="shared" si="5"/>
        <v>0</v>
      </c>
      <c r="S31" s="68">
        <f t="shared" si="6"/>
        <v>0</v>
      </c>
    </row>
    <row r="32" spans="1:19">
      <c r="A32" s="114" t="s">
        <v>123</v>
      </c>
      <c r="B32" s="115" t="s">
        <v>93</v>
      </c>
      <c r="C32" s="116"/>
      <c r="D32" s="48" t="s">
        <v>31</v>
      </c>
      <c r="E32" s="48"/>
      <c r="F32" s="48"/>
      <c r="G32" s="48"/>
      <c r="H32" s="48"/>
      <c r="I32" s="191"/>
      <c r="J32" s="205"/>
      <c r="K32" s="31"/>
      <c r="L32" s="31"/>
      <c r="M32" s="17"/>
      <c r="N32" s="68">
        <f t="shared" si="1"/>
        <v>0</v>
      </c>
      <c r="O32" s="68">
        <f t="shared" si="2"/>
        <v>0</v>
      </c>
      <c r="P32" s="68">
        <f t="shared" si="3"/>
        <v>10</v>
      </c>
      <c r="Q32" s="68">
        <f t="shared" si="4"/>
        <v>1</v>
      </c>
      <c r="R32" s="68">
        <f t="shared" si="5"/>
        <v>0</v>
      </c>
      <c r="S32" s="68">
        <f t="shared" si="6"/>
        <v>0</v>
      </c>
    </row>
    <row r="33" spans="1:19" ht="25.5">
      <c r="A33" s="114" t="s">
        <v>96</v>
      </c>
      <c r="B33" s="115" t="s">
        <v>192</v>
      </c>
      <c r="C33" s="116"/>
      <c r="D33" s="48" t="s">
        <v>31</v>
      </c>
      <c r="E33" s="48"/>
      <c r="F33" s="48"/>
      <c r="G33" s="48"/>
      <c r="H33" s="48"/>
      <c r="I33" s="191"/>
      <c r="J33" s="205"/>
      <c r="K33" s="31"/>
      <c r="L33" s="31"/>
      <c r="N33" s="68">
        <f t="shared" si="1"/>
        <v>0</v>
      </c>
      <c r="O33" s="68">
        <f t="shared" si="2"/>
        <v>0</v>
      </c>
      <c r="P33" s="68">
        <f t="shared" si="3"/>
        <v>10</v>
      </c>
      <c r="Q33" s="68">
        <f t="shared" si="4"/>
        <v>1</v>
      </c>
      <c r="R33" s="68">
        <f t="shared" si="5"/>
        <v>0</v>
      </c>
      <c r="S33" s="68">
        <f t="shared" si="6"/>
        <v>0</v>
      </c>
    </row>
    <row r="34" spans="1:19">
      <c r="A34" s="128"/>
      <c r="B34" s="132" t="s">
        <v>195</v>
      </c>
      <c r="C34" s="162"/>
      <c r="D34" s="129"/>
      <c r="E34" s="129"/>
      <c r="F34" s="130"/>
      <c r="G34" s="129"/>
      <c r="H34" s="130"/>
      <c r="I34" s="129"/>
      <c r="J34" s="331"/>
      <c r="K34" s="129"/>
      <c r="L34" s="131"/>
      <c r="N34" s="68"/>
      <c r="O34" s="68"/>
      <c r="P34" s="68"/>
      <c r="Q34" s="68"/>
      <c r="R34" s="68"/>
      <c r="S34" s="68"/>
    </row>
    <row r="35" spans="1:19">
      <c r="A35" s="114" t="s">
        <v>165</v>
      </c>
      <c r="B35" s="115" t="s">
        <v>109</v>
      </c>
      <c r="C35" s="116"/>
      <c r="D35" s="48" t="s">
        <v>31</v>
      </c>
      <c r="E35" s="48"/>
      <c r="F35" s="48"/>
      <c r="G35" s="48"/>
      <c r="H35" s="48"/>
      <c r="I35" s="191"/>
      <c r="J35" s="205"/>
      <c r="K35" s="31"/>
      <c r="L35" s="31"/>
      <c r="N35" s="68">
        <f t="shared" si="1"/>
        <v>0</v>
      </c>
      <c r="O35" s="68">
        <f t="shared" si="2"/>
        <v>0</v>
      </c>
      <c r="P35" s="68">
        <f t="shared" si="3"/>
        <v>10</v>
      </c>
      <c r="Q35" s="68">
        <f t="shared" si="4"/>
        <v>1</v>
      </c>
      <c r="R35" s="68">
        <f t="shared" si="5"/>
        <v>0</v>
      </c>
      <c r="S35" s="68">
        <f t="shared" si="6"/>
        <v>0</v>
      </c>
    </row>
    <row r="36" spans="1:19" ht="25.5">
      <c r="A36" s="114" t="s">
        <v>95</v>
      </c>
      <c r="B36" s="115" t="s">
        <v>110</v>
      </c>
      <c r="C36" s="116"/>
      <c r="D36" s="48" t="s">
        <v>31</v>
      </c>
      <c r="E36" s="48"/>
      <c r="F36" s="48"/>
      <c r="G36" s="48"/>
      <c r="H36" s="48"/>
      <c r="I36" s="191"/>
      <c r="J36" s="205"/>
      <c r="K36" s="31"/>
      <c r="L36" s="31"/>
      <c r="N36" s="68">
        <f t="shared" si="1"/>
        <v>0</v>
      </c>
      <c r="O36" s="68">
        <f t="shared" si="2"/>
        <v>0</v>
      </c>
      <c r="P36" s="68">
        <f t="shared" si="3"/>
        <v>10</v>
      </c>
      <c r="Q36" s="68">
        <f t="shared" si="4"/>
        <v>1</v>
      </c>
      <c r="R36" s="68">
        <f t="shared" si="5"/>
        <v>0</v>
      </c>
      <c r="S36" s="68">
        <f t="shared" si="6"/>
        <v>0</v>
      </c>
    </row>
    <row r="37" spans="1:19" ht="15.75" thickBot="1">
      <c r="A37" s="89"/>
      <c r="B37" s="95"/>
      <c r="C37" s="96"/>
      <c r="D37" s="93"/>
      <c r="E37" s="93"/>
      <c r="F37" s="93"/>
      <c r="G37" s="93"/>
      <c r="H37" s="93"/>
      <c r="I37" s="93"/>
      <c r="J37" s="93"/>
      <c r="K37" s="93"/>
      <c r="L37" s="93"/>
      <c r="N37" s="66"/>
      <c r="O37" s="66"/>
      <c r="P37" s="66"/>
      <c r="Q37" s="66"/>
      <c r="R37" s="66"/>
      <c r="S37" s="66"/>
    </row>
    <row r="38" spans="1:19" s="41" customFormat="1" ht="15.75" thickBot="1">
      <c r="A38" s="85"/>
      <c r="B38" s="318" t="s">
        <v>43</v>
      </c>
      <c r="C38" s="319"/>
      <c r="D38" s="319"/>
      <c r="E38" s="319"/>
      <c r="F38" s="320"/>
      <c r="G38" s="91"/>
      <c r="H38" s="307" t="s">
        <v>86</v>
      </c>
      <c r="I38" s="307"/>
      <c r="J38" s="307"/>
      <c r="K38" s="307"/>
      <c r="L38" s="307"/>
      <c r="M38" s="40"/>
      <c r="N38" s="66"/>
      <c r="O38" s="66"/>
      <c r="P38" s="66"/>
      <c r="Q38" s="66"/>
      <c r="R38" s="66"/>
      <c r="S38" s="66"/>
    </row>
    <row r="39" spans="1:19" s="42" customFormat="1">
      <c r="A39" s="86"/>
      <c r="B39" s="305" t="s">
        <v>36</v>
      </c>
      <c r="C39" s="305"/>
      <c r="D39" s="306">
        <f>COUNTA(D16:D36)</f>
        <v>20</v>
      </c>
      <c r="E39" s="306"/>
      <c r="F39" s="306"/>
      <c r="G39" s="91"/>
      <c r="H39" s="91"/>
      <c r="I39" s="91"/>
      <c r="J39" s="91"/>
      <c r="K39" s="91"/>
      <c r="L39" s="91"/>
      <c r="M39" s="40"/>
      <c r="N39" s="33">
        <f>SUM(N15:N37)</f>
        <v>0</v>
      </c>
      <c r="O39" s="33">
        <f t="shared" ref="O39:S39" si="7">SUM(O15:O37)</f>
        <v>0</v>
      </c>
      <c r="P39" s="33">
        <f t="shared" si="7"/>
        <v>200</v>
      </c>
      <c r="Q39" s="33">
        <f t="shared" si="7"/>
        <v>20</v>
      </c>
      <c r="R39" s="33">
        <f t="shared" si="7"/>
        <v>0</v>
      </c>
      <c r="S39" s="33">
        <f t="shared" si="7"/>
        <v>0</v>
      </c>
    </row>
    <row r="40" spans="1:19" s="42" customFormat="1">
      <c r="A40" s="87"/>
      <c r="B40" s="300" t="s">
        <v>37</v>
      </c>
      <c r="C40" s="300"/>
      <c r="D40" s="301">
        <f>COUNTA(E16:E36)</f>
        <v>0</v>
      </c>
      <c r="E40" s="301"/>
      <c r="F40" s="301"/>
      <c r="G40" s="91"/>
      <c r="H40" s="91"/>
      <c r="I40" s="91"/>
      <c r="J40" s="91"/>
      <c r="K40" s="91"/>
      <c r="L40" s="91"/>
      <c r="M40" s="40"/>
      <c r="N40" s="28"/>
      <c r="O40" s="28"/>
      <c r="P40" s="28"/>
      <c r="Q40" s="28"/>
      <c r="R40" s="33"/>
      <c r="S40" s="70"/>
    </row>
    <row r="41" spans="1:19" s="42" customFormat="1">
      <c r="A41" s="87"/>
      <c r="B41" s="300" t="s">
        <v>38</v>
      </c>
      <c r="C41" s="300"/>
      <c r="D41" s="301">
        <f>COUNTA(F16:F36)</f>
        <v>0</v>
      </c>
      <c r="E41" s="301"/>
      <c r="F41" s="301"/>
      <c r="G41" s="91"/>
      <c r="H41" s="91"/>
      <c r="I41" s="91"/>
      <c r="J41" s="91"/>
      <c r="K41" s="91"/>
      <c r="L41" s="91"/>
      <c r="M41" s="40"/>
      <c r="N41" s="28"/>
      <c r="O41" s="28"/>
      <c r="P41" s="28"/>
      <c r="Q41" s="28"/>
      <c r="R41" s="33"/>
      <c r="S41" s="70"/>
    </row>
    <row r="42" spans="1:19" s="42" customFormat="1">
      <c r="A42" s="87"/>
      <c r="B42" s="294" t="s">
        <v>39</v>
      </c>
      <c r="C42" s="294"/>
      <c r="D42" s="301">
        <f>COUNTA(G16:G36)</f>
        <v>0</v>
      </c>
      <c r="E42" s="301"/>
      <c r="F42" s="301"/>
      <c r="G42" s="91"/>
      <c r="H42" s="91"/>
      <c r="I42" s="91"/>
      <c r="J42" s="91"/>
      <c r="K42" s="91"/>
      <c r="L42" s="91"/>
      <c r="M42" s="40"/>
      <c r="N42" s="21"/>
      <c r="O42" s="28" t="s">
        <v>87</v>
      </c>
      <c r="P42" s="28">
        <f>COUNTA(H16:H36)</f>
        <v>0</v>
      </c>
      <c r="Q42" s="28"/>
      <c r="R42" s="33"/>
      <c r="S42" s="70"/>
    </row>
    <row r="43" spans="1:19" s="42" customFormat="1">
      <c r="A43" s="87"/>
      <c r="B43" s="294" t="s">
        <v>23</v>
      </c>
      <c r="C43" s="294"/>
      <c r="D43" s="301">
        <f>P44</f>
        <v>0</v>
      </c>
      <c r="E43" s="301"/>
      <c r="F43" s="301"/>
      <c r="G43" s="91"/>
      <c r="H43" s="91"/>
      <c r="I43" s="91"/>
      <c r="J43" s="91"/>
      <c r="K43" s="91"/>
      <c r="L43" s="91"/>
      <c r="M43" s="40"/>
      <c r="N43" s="13"/>
      <c r="O43" s="28"/>
      <c r="P43" s="28"/>
      <c r="Q43" s="28"/>
      <c r="R43" s="33"/>
      <c r="S43" s="70"/>
    </row>
    <row r="44" spans="1:19" s="42" customFormat="1">
      <c r="A44" s="87"/>
      <c r="B44" s="300" t="s">
        <v>40</v>
      </c>
      <c r="C44" s="300"/>
      <c r="D44" s="304">
        <f>P45-(P45*P42*0.15)</f>
        <v>200</v>
      </c>
      <c r="E44" s="304"/>
      <c r="F44" s="304"/>
      <c r="G44" s="91"/>
      <c r="H44" s="91"/>
      <c r="I44" s="91"/>
      <c r="J44" s="91"/>
      <c r="K44" s="91"/>
      <c r="L44" s="91"/>
      <c r="M44" s="40"/>
      <c r="N44" s="13"/>
      <c r="O44" s="28" t="s">
        <v>83</v>
      </c>
      <c r="P44" s="28">
        <f>COUNTA(I16:I36)</f>
        <v>0</v>
      </c>
      <c r="Q44" s="28"/>
      <c r="R44" s="33"/>
      <c r="S44" s="70"/>
    </row>
    <row r="45" spans="1:19" s="42" customFormat="1">
      <c r="A45" s="87"/>
      <c r="B45" s="300" t="s">
        <v>24</v>
      </c>
      <c r="C45" s="300"/>
      <c r="D45" s="301">
        <f>P39</f>
        <v>200</v>
      </c>
      <c r="E45" s="301"/>
      <c r="F45" s="301"/>
      <c r="G45" s="91"/>
      <c r="H45" s="91"/>
      <c r="I45" s="91"/>
      <c r="J45" s="91"/>
      <c r="K45" s="91"/>
      <c r="L45" s="91"/>
      <c r="M45" s="40"/>
      <c r="N45" s="13"/>
      <c r="O45" s="28" t="s">
        <v>82</v>
      </c>
      <c r="P45" s="28">
        <f>SUM(D39*10,D40*5,D41*(-10))</f>
        <v>200</v>
      </c>
      <c r="Q45" s="28"/>
      <c r="R45" s="33"/>
      <c r="S45" s="71"/>
    </row>
    <row r="46" spans="1:19" s="42" customFormat="1">
      <c r="A46" s="87"/>
      <c r="B46" s="294" t="s">
        <v>25</v>
      </c>
      <c r="C46" s="294"/>
      <c r="D46" s="301">
        <f>Q39</f>
        <v>20</v>
      </c>
      <c r="E46" s="301"/>
      <c r="F46" s="301"/>
      <c r="G46" s="91"/>
      <c r="H46" s="91"/>
      <c r="I46" s="91"/>
      <c r="J46" s="91"/>
      <c r="K46" s="91"/>
      <c r="L46" s="91"/>
      <c r="M46" s="40"/>
      <c r="P46" s="43"/>
      <c r="Q46" s="109"/>
    </row>
    <row r="47" spans="1:19" s="42" customFormat="1" ht="15.75" thickBot="1">
      <c r="A47" s="87"/>
      <c r="B47" s="302" t="s">
        <v>41</v>
      </c>
      <c r="C47" s="302"/>
      <c r="D47" s="303">
        <f>IF(OR(R39&gt;0,S39),"chybí nebo chybná hodnota!",D44/P39)</f>
        <v>1</v>
      </c>
      <c r="E47" s="303"/>
      <c r="F47" s="303"/>
      <c r="G47" s="91"/>
      <c r="H47" s="91"/>
      <c r="I47" s="91"/>
      <c r="J47" s="34"/>
      <c r="K47" s="290"/>
      <c r="L47" s="292"/>
      <c r="M47" s="40"/>
    </row>
    <row r="48" spans="1:19" s="41" customFormat="1" ht="16.5" thickBot="1">
      <c r="A48" s="88"/>
      <c r="B48" s="295" t="s">
        <v>42</v>
      </c>
      <c r="C48" s="296"/>
      <c r="D48" s="297" t="str">
        <f>IF(AND(P45&gt;0.75,P42&lt;1),"VYHOVĚL","NEVYHOVĚL")</f>
        <v>VYHOVĚL</v>
      </c>
      <c r="E48" s="298"/>
      <c r="F48" s="299"/>
      <c r="G48" s="92"/>
      <c r="H48" s="92"/>
      <c r="I48" s="92"/>
      <c r="J48" s="94" t="s">
        <v>5</v>
      </c>
      <c r="K48" s="293" t="s">
        <v>55</v>
      </c>
      <c r="L48" s="293"/>
      <c r="M48" s="40"/>
    </row>
    <row r="49" spans="1:12">
      <c r="A49" s="89"/>
      <c r="B49" s="95"/>
      <c r="C49" s="96"/>
      <c r="D49" s="93"/>
      <c r="E49" s="93"/>
      <c r="F49" s="93"/>
      <c r="G49" s="93"/>
      <c r="H49" s="93"/>
      <c r="I49" s="93"/>
      <c r="J49" s="93"/>
      <c r="K49" s="93"/>
      <c r="L49" s="93"/>
    </row>
    <row r="50" spans="1:12">
      <c r="A50" s="89"/>
      <c r="B50" s="95"/>
      <c r="C50" s="96"/>
      <c r="D50" s="93"/>
      <c r="E50" s="93"/>
      <c r="F50" s="93"/>
      <c r="G50" s="93"/>
      <c r="H50" s="93"/>
      <c r="I50" s="93"/>
      <c r="J50" s="93"/>
      <c r="K50" s="93"/>
      <c r="L50" s="93"/>
    </row>
    <row r="52" spans="1:12" ht="15" customHeight="1"/>
    <row r="53" spans="1:12" ht="15" customHeight="1"/>
  </sheetData>
  <sheetProtection algorithmName="SHA-512" hashValue="08Q530szU/eDNc6PEZd0Fh9GVtth6PplrsDIiTmML8xyfP5i4qzc9dCvVtuAnFrzAwPyBjK2SMJXtoggNMBPJg==" saltValue="FYx1xJnP2WXsyFY3oIY7xQ==" spinCount="100000" sheet="1" formatCells="0" formatColumns="0" formatRows="0" selectLockedCells="1"/>
  <protectedRanges>
    <protectedRange sqref="J47:K47" name="Oblast1"/>
    <protectedRange sqref="L1:L2" name="Oblast1_2"/>
    <protectedRange sqref="C3:D3 C5:I5 C6:F6 C9:F9 C10:L10 D11 F11" name="Oblast1_5_1"/>
    <protectedRange sqref="F31:H32 F16:H16 I18 F17 H17 D33:H33 J16:L33 F19:H19 F21:H22 D16:E19 I23:I26 F27:H27 D30:E32 I30 D28:H29 D21:E27 D20:H20" name="Oblast1_3"/>
    <protectedRange sqref="J35:L36" name="Oblast1_3_1"/>
    <protectedRange sqref="D35:H36" name="Oblast1_1_1_1_1"/>
    <protectedRange sqref="C4:F4" name="Oblast1_5"/>
    <protectedRange sqref="C7:I8" name="Oblast1_5_2"/>
  </protectedRanges>
  <mergeCells count="50">
    <mergeCell ref="B1:K2"/>
    <mergeCell ref="A1:A2"/>
    <mergeCell ref="D13:J13"/>
    <mergeCell ref="B14:C14"/>
    <mergeCell ref="B38:F38"/>
    <mergeCell ref="A3:B3"/>
    <mergeCell ref="C3:D3"/>
    <mergeCell ref="F3:H3"/>
    <mergeCell ref="A4:B4"/>
    <mergeCell ref="C4:F4"/>
    <mergeCell ref="I4:J4"/>
    <mergeCell ref="G4:H4"/>
    <mergeCell ref="A5:B5"/>
    <mergeCell ref="C5:J5"/>
    <mergeCell ref="I3:J3"/>
    <mergeCell ref="B39:C39"/>
    <mergeCell ref="D39:F39"/>
    <mergeCell ref="H38:L38"/>
    <mergeCell ref="K13:L13"/>
    <mergeCell ref="A6:B6"/>
    <mergeCell ref="C6:F6"/>
    <mergeCell ref="A7:B7"/>
    <mergeCell ref="C7:I7"/>
    <mergeCell ref="A11:B11"/>
    <mergeCell ref="A8:B8"/>
    <mergeCell ref="C8:I8"/>
    <mergeCell ref="A9:B9"/>
    <mergeCell ref="C9:F9"/>
    <mergeCell ref="A10:B10"/>
    <mergeCell ref="C10:L10"/>
    <mergeCell ref="B40:C40"/>
    <mergeCell ref="D40:F40"/>
    <mergeCell ref="B41:C41"/>
    <mergeCell ref="D41:F41"/>
    <mergeCell ref="D47:F47"/>
    <mergeCell ref="D42:F42"/>
    <mergeCell ref="B43:C43"/>
    <mergeCell ref="D43:F43"/>
    <mergeCell ref="B44:C44"/>
    <mergeCell ref="D44:F44"/>
    <mergeCell ref="K47:L47"/>
    <mergeCell ref="K48:L48"/>
    <mergeCell ref="B42:C42"/>
    <mergeCell ref="B48:C48"/>
    <mergeCell ref="D48:F48"/>
    <mergeCell ref="B45:C45"/>
    <mergeCell ref="D45:F45"/>
    <mergeCell ref="B46:C46"/>
    <mergeCell ref="D46:F46"/>
    <mergeCell ref="B47:C47"/>
  </mergeCells>
  <phoneticPr fontId="34" type="noConversion"/>
  <pageMargins left="0.23622047244094491" right="0.15748031496062992" top="0.35433070866141736" bottom="0.35433070866141736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7" tint="-0.249977111117893"/>
    <pageSetUpPr fitToPage="1"/>
  </sheetPr>
  <dimension ref="A1:V85"/>
  <sheetViews>
    <sheetView tabSelected="1" view="pageLayout" zoomScale="90" zoomScaleNormal="70" zoomScalePageLayoutView="90" workbookViewId="0">
      <selection activeCell="D17" sqref="D17"/>
    </sheetView>
  </sheetViews>
  <sheetFormatPr defaultColWidth="0.85546875" defaultRowHeight="15"/>
  <cols>
    <col min="1" max="1" width="11.85546875" style="22" customWidth="1"/>
    <col min="2" max="2" width="48.140625" style="13" customWidth="1"/>
    <col min="3" max="3" width="4.42578125" style="23" customWidth="1"/>
    <col min="4" max="6" width="8" style="24" customWidth="1"/>
    <col min="7" max="7" width="8.42578125" style="24" customWidth="1"/>
    <col min="8" max="8" width="9.7109375" style="24" customWidth="1"/>
    <col min="9" max="9" width="10.42578125" style="24" customWidth="1"/>
    <col min="10" max="10" width="61.42578125" style="24" customWidth="1"/>
    <col min="11" max="11" width="17.42578125" style="13" customWidth="1"/>
    <col min="12" max="12" width="21.7109375" style="13" customWidth="1"/>
    <col min="13" max="13" width="15.85546875" style="219" customWidth="1"/>
    <col min="14" max="14" width="9.28515625" style="13" hidden="1" customWidth="1"/>
    <col min="15" max="15" width="16.42578125" style="13" hidden="1" customWidth="1"/>
    <col min="16" max="16" width="10.42578125" style="13" hidden="1" customWidth="1"/>
    <col min="17" max="17" width="9.7109375" style="13" hidden="1" customWidth="1"/>
    <col min="18" max="19" width="9.42578125" style="13" hidden="1" customWidth="1"/>
    <col min="20" max="21" width="4.7109375" customWidth="1"/>
    <col min="22" max="100" width="4.7109375" style="13" customWidth="1"/>
    <col min="101" max="16384" width="0.85546875" style="13"/>
  </cols>
  <sheetData>
    <row r="1" spans="1:21" ht="15" customHeight="1">
      <c r="A1" s="324" t="s">
        <v>65</v>
      </c>
      <c r="B1" s="268" t="s">
        <v>112</v>
      </c>
      <c r="C1" s="269"/>
      <c r="D1" s="269"/>
      <c r="E1" s="269"/>
      <c r="F1" s="269"/>
      <c r="G1" s="269"/>
      <c r="H1" s="269"/>
      <c r="I1" s="269"/>
      <c r="J1" s="269"/>
      <c r="K1" s="270"/>
      <c r="L1" s="111" t="s">
        <v>91</v>
      </c>
      <c r="M1" s="214"/>
      <c r="T1" s="67"/>
      <c r="U1" s="67"/>
    </row>
    <row r="2" spans="1:21" ht="15" customHeight="1" thickBot="1">
      <c r="A2" s="325"/>
      <c r="B2" s="271"/>
      <c r="C2" s="272"/>
      <c r="D2" s="272"/>
      <c r="E2" s="272"/>
      <c r="F2" s="272"/>
      <c r="G2" s="272"/>
      <c r="H2" s="272"/>
      <c r="I2" s="272"/>
      <c r="J2" s="272"/>
      <c r="K2" s="273"/>
      <c r="L2" s="110" t="s">
        <v>104</v>
      </c>
      <c r="M2" s="214"/>
      <c r="T2" s="67"/>
      <c r="U2" s="67"/>
    </row>
    <row r="3" spans="1:21" ht="15" customHeight="1">
      <c r="A3" s="225" t="s">
        <v>32</v>
      </c>
      <c r="B3" s="225"/>
      <c r="C3" s="240"/>
      <c r="D3" s="241"/>
      <c r="E3" s="51"/>
      <c r="F3" s="242" t="s">
        <v>33</v>
      </c>
      <c r="G3" s="243"/>
      <c r="H3" s="243"/>
      <c r="I3" s="237"/>
      <c r="J3" s="239"/>
      <c r="K3" s="56"/>
      <c r="L3" s="56"/>
      <c r="M3" s="214"/>
      <c r="T3" s="67"/>
      <c r="U3" s="67"/>
    </row>
    <row r="4" spans="1:21" ht="15" customHeight="1">
      <c r="A4" s="225" t="s">
        <v>84</v>
      </c>
      <c r="B4" s="225"/>
      <c r="C4" s="244"/>
      <c r="D4" s="245"/>
      <c r="E4" s="245"/>
      <c r="F4" s="246"/>
      <c r="G4" s="247" t="s">
        <v>98</v>
      </c>
      <c r="H4" s="248"/>
      <c r="I4" s="237"/>
      <c r="J4" s="239"/>
      <c r="K4" s="56"/>
      <c r="L4" s="56"/>
      <c r="M4" s="214"/>
      <c r="T4" s="67"/>
      <c r="U4" s="67"/>
    </row>
    <row r="5" spans="1:21">
      <c r="A5" s="225" t="s">
        <v>44</v>
      </c>
      <c r="B5" s="225"/>
      <c r="C5" s="230"/>
      <c r="D5" s="231"/>
      <c r="E5" s="231"/>
      <c r="F5" s="231"/>
      <c r="G5" s="231"/>
      <c r="H5" s="231"/>
      <c r="I5" s="231"/>
      <c r="J5" s="232"/>
      <c r="K5" s="56"/>
      <c r="L5" s="56"/>
      <c r="M5" s="214"/>
      <c r="T5" s="67"/>
      <c r="U5" s="67"/>
    </row>
    <row r="6" spans="1:21" ht="15" customHeight="1">
      <c r="A6" s="249" t="s">
        <v>45</v>
      </c>
      <c r="B6" s="249"/>
      <c r="C6" s="226"/>
      <c r="D6" s="250"/>
      <c r="E6" s="250"/>
      <c r="F6" s="228"/>
      <c r="G6" s="57"/>
      <c r="H6" s="57"/>
      <c r="I6" s="57"/>
      <c r="J6" s="55"/>
      <c r="K6" s="56"/>
      <c r="L6" s="56"/>
      <c r="M6" s="214"/>
      <c r="T6" s="67"/>
      <c r="U6" s="67"/>
    </row>
    <row r="7" spans="1:21" ht="15" customHeight="1">
      <c r="A7" s="225" t="s">
        <v>99</v>
      </c>
      <c r="B7" s="225"/>
      <c r="C7" s="233"/>
      <c r="D7" s="234"/>
      <c r="E7" s="234"/>
      <c r="F7" s="234"/>
      <c r="G7" s="234"/>
      <c r="H7" s="234"/>
      <c r="I7" s="235"/>
      <c r="J7" s="55"/>
      <c r="K7" s="56"/>
      <c r="L7" s="56"/>
      <c r="M7" s="214"/>
      <c r="T7" s="67"/>
      <c r="U7" s="67"/>
    </row>
    <row r="8" spans="1:21" ht="15" customHeight="1">
      <c r="A8" s="236" t="s">
        <v>70</v>
      </c>
      <c r="B8" s="236"/>
      <c r="C8" s="237"/>
      <c r="D8" s="238"/>
      <c r="E8" s="238"/>
      <c r="F8" s="238"/>
      <c r="G8" s="238"/>
      <c r="H8" s="238"/>
      <c r="I8" s="239"/>
      <c r="J8" s="55"/>
      <c r="K8" s="10"/>
      <c r="L8" s="220"/>
      <c r="M8" s="214"/>
      <c r="T8" s="67"/>
      <c r="U8" s="67"/>
    </row>
    <row r="9" spans="1:21" ht="15" customHeight="1">
      <c r="A9" s="225" t="s">
        <v>28</v>
      </c>
      <c r="B9" s="225"/>
      <c r="C9" s="226"/>
      <c r="D9" s="227"/>
      <c r="E9" s="227"/>
      <c r="F9" s="228"/>
      <c r="G9" s="57"/>
      <c r="H9" s="57"/>
      <c r="I9" s="57"/>
      <c r="J9" s="55"/>
      <c r="K9" s="56"/>
      <c r="L9" s="56"/>
      <c r="M9" s="214"/>
      <c r="T9" s="67"/>
      <c r="U9" s="67"/>
    </row>
    <row r="10" spans="1:21">
      <c r="A10" s="225" t="s">
        <v>85</v>
      </c>
      <c r="B10" s="229"/>
      <c r="C10" s="233"/>
      <c r="D10" s="234"/>
      <c r="E10" s="234"/>
      <c r="F10" s="234"/>
      <c r="G10" s="234"/>
      <c r="H10" s="234"/>
      <c r="I10" s="234"/>
      <c r="J10" s="234"/>
      <c r="K10" s="234"/>
      <c r="L10" s="235"/>
      <c r="M10" s="214"/>
      <c r="T10" s="67"/>
      <c r="U10" s="67"/>
    </row>
    <row r="11" spans="1:21" ht="15" customHeight="1">
      <c r="A11" s="225" t="s">
        <v>30</v>
      </c>
      <c r="B11" s="225"/>
      <c r="C11" s="112"/>
      <c r="D11" s="37"/>
      <c r="E11" s="58" t="s">
        <v>34</v>
      </c>
      <c r="F11" s="37" t="s">
        <v>31</v>
      </c>
      <c r="G11" s="57" t="s">
        <v>35</v>
      </c>
      <c r="H11" s="57"/>
      <c r="I11" s="55"/>
      <c r="J11" s="55"/>
      <c r="K11" s="56"/>
      <c r="L11" s="56"/>
      <c r="M11" s="214"/>
      <c r="T11" s="67"/>
      <c r="U11" s="67"/>
    </row>
    <row r="12" spans="1:21" s="20" customFormat="1" ht="12.6" customHeight="1">
      <c r="A12" s="97"/>
      <c r="B12" s="81"/>
      <c r="C12" s="98"/>
      <c r="D12" s="99"/>
      <c r="E12" s="99"/>
      <c r="F12" s="99"/>
      <c r="G12" s="99"/>
      <c r="H12" s="99"/>
      <c r="I12" s="99"/>
      <c r="J12" s="99"/>
      <c r="K12" s="81"/>
      <c r="L12" s="81"/>
      <c r="M12" s="215"/>
      <c r="T12" s="68"/>
      <c r="U12" s="68"/>
    </row>
    <row r="13" spans="1:21" s="21" customFormat="1">
      <c r="A13" s="52"/>
      <c r="B13" s="52"/>
      <c r="C13" s="52"/>
      <c r="D13" s="257" t="s">
        <v>43</v>
      </c>
      <c r="E13" s="258"/>
      <c r="F13" s="258"/>
      <c r="G13" s="258"/>
      <c r="H13" s="258"/>
      <c r="I13" s="258"/>
      <c r="J13" s="258"/>
      <c r="K13" s="253" t="s">
        <v>78</v>
      </c>
      <c r="L13" s="254"/>
      <c r="M13" s="215"/>
      <c r="T13" s="69"/>
      <c r="U13" s="69"/>
    </row>
    <row r="14" spans="1:21" s="21" customFormat="1" ht="30">
      <c r="A14" s="44" t="s">
        <v>6</v>
      </c>
      <c r="B14" s="326"/>
      <c r="C14" s="327"/>
      <c r="D14" s="39" t="s">
        <v>0</v>
      </c>
      <c r="E14" s="39" t="s">
        <v>1</v>
      </c>
      <c r="F14" s="39" t="s">
        <v>2</v>
      </c>
      <c r="G14" s="39" t="s">
        <v>108</v>
      </c>
      <c r="H14" s="39" t="s">
        <v>26</v>
      </c>
      <c r="I14" s="39" t="s">
        <v>3</v>
      </c>
      <c r="J14" s="38" t="s">
        <v>79</v>
      </c>
      <c r="K14" s="38" t="s">
        <v>57</v>
      </c>
      <c r="L14" s="38" t="s">
        <v>76</v>
      </c>
      <c r="M14" s="215"/>
      <c r="N14" s="14" t="s">
        <v>58</v>
      </c>
      <c r="O14" s="14" t="s">
        <v>60</v>
      </c>
      <c r="P14" s="14" t="s">
        <v>59</v>
      </c>
      <c r="Q14" s="14" t="s">
        <v>61</v>
      </c>
      <c r="R14" s="14" t="s">
        <v>62</v>
      </c>
      <c r="S14" s="14" t="s">
        <v>63</v>
      </c>
      <c r="T14" s="69"/>
      <c r="U14" s="69"/>
    </row>
    <row r="15" spans="1:21" s="21" customFormat="1" ht="25.5">
      <c r="A15" s="26" t="s">
        <v>193</v>
      </c>
      <c r="B15" s="27" t="s">
        <v>111</v>
      </c>
      <c r="C15" s="27"/>
      <c r="D15" s="39" t="s">
        <v>7</v>
      </c>
      <c r="E15" s="39" t="s">
        <v>8</v>
      </c>
      <c r="F15" s="221" t="s">
        <v>9</v>
      </c>
      <c r="G15" s="39" t="s">
        <v>4</v>
      </c>
      <c r="H15" s="221" t="s">
        <v>10</v>
      </c>
      <c r="I15" s="39" t="s">
        <v>11</v>
      </c>
      <c r="J15" s="38"/>
      <c r="K15" s="38"/>
      <c r="L15" s="38"/>
      <c r="M15" s="215"/>
      <c r="T15" s="69"/>
      <c r="U15" s="69"/>
    </row>
    <row r="16" spans="1:21" s="20" customFormat="1" ht="25.5">
      <c r="A16" s="118" t="s">
        <v>114</v>
      </c>
      <c r="B16" s="115" t="s">
        <v>29</v>
      </c>
      <c r="C16" s="119"/>
      <c r="D16" s="47" t="s">
        <v>31</v>
      </c>
      <c r="E16" s="48"/>
      <c r="F16" s="50"/>
      <c r="G16" s="48"/>
      <c r="H16" s="50"/>
      <c r="I16" s="192"/>
      <c r="J16" s="205"/>
      <c r="K16" s="30"/>
      <c r="L16" s="30"/>
      <c r="M16" s="215"/>
      <c r="N16" s="68">
        <f t="shared" ref="N16" si="0">IF(ISBLANK(G16),0,1)</f>
        <v>0</v>
      </c>
      <c r="O16" s="68">
        <f t="shared" ref="O16" si="1">IF(ISBLANK(G16),0,10)</f>
        <v>0</v>
      </c>
      <c r="P16" s="68">
        <f>10-(N16*10)</f>
        <v>10</v>
      </c>
      <c r="Q16" s="68">
        <f t="shared" ref="Q16" si="2">IF(AND(COUNTA(D16,E16,F16,G16,I16)=1,ISBLANK(G16)),1,0)</f>
        <v>1</v>
      </c>
      <c r="R16" s="68">
        <f t="shared" ref="R16" si="3">IF(AND(COUNTA(G16,D16,E16,F16,I16)=1),0,1)</f>
        <v>0</v>
      </c>
      <c r="S16" s="68">
        <f>IF(Q16&gt;1,1,0)</f>
        <v>0</v>
      </c>
      <c r="T16" s="68"/>
      <c r="U16" s="68"/>
    </row>
    <row r="17" spans="1:21">
      <c r="A17" s="114" t="s">
        <v>115</v>
      </c>
      <c r="B17" s="115" t="s">
        <v>105</v>
      </c>
      <c r="C17" s="120"/>
      <c r="D17" s="48" t="s">
        <v>31</v>
      </c>
      <c r="E17" s="48"/>
      <c r="F17" s="50"/>
      <c r="G17" s="191"/>
      <c r="H17" s="50"/>
      <c r="I17" s="192"/>
      <c r="J17" s="205"/>
      <c r="K17" s="29"/>
      <c r="L17" s="29"/>
      <c r="M17" s="215"/>
      <c r="N17" s="68">
        <f t="shared" ref="N17:N36" si="4">IF(ISBLANK(G17),0,1)</f>
        <v>0</v>
      </c>
      <c r="O17" s="68">
        <f t="shared" ref="O17:O36" si="5">IF(ISBLANK(G17),0,10)</f>
        <v>0</v>
      </c>
      <c r="P17" s="68">
        <f t="shared" ref="P17:P36" si="6">10-(N17*10)</f>
        <v>10</v>
      </c>
      <c r="Q17" s="68">
        <f t="shared" ref="Q17:Q36" si="7">IF(AND(COUNTA(D17,E17,F17,G17,I17)=1,ISBLANK(G17)),1,0)</f>
        <v>1</v>
      </c>
      <c r="R17" s="68">
        <f t="shared" ref="R17:R36" si="8">IF(AND(COUNTA(G17,D17,E17,F17,I17)=1),0,1)</f>
        <v>0</v>
      </c>
      <c r="S17" s="68">
        <f t="shared" ref="S17:S36" si="9">IF(Q17&gt;1,1,0)</f>
        <v>0</v>
      </c>
      <c r="T17" s="67"/>
      <c r="U17" s="67"/>
    </row>
    <row r="18" spans="1:21" s="21" customFormat="1" ht="25.5">
      <c r="A18" s="114" t="s">
        <v>116</v>
      </c>
      <c r="B18" s="121" t="s">
        <v>106</v>
      </c>
      <c r="C18" s="122" t="s">
        <v>3</v>
      </c>
      <c r="D18" s="48" t="s">
        <v>31</v>
      </c>
      <c r="E18" s="49"/>
      <c r="F18" s="191"/>
      <c r="G18" s="191"/>
      <c r="H18" s="191"/>
      <c r="I18" s="49"/>
      <c r="J18" s="205"/>
      <c r="K18" s="30"/>
      <c r="L18" s="30"/>
      <c r="M18" s="215"/>
      <c r="N18" s="68">
        <f t="shared" si="4"/>
        <v>0</v>
      </c>
      <c r="O18" s="68">
        <f t="shared" si="5"/>
        <v>0</v>
      </c>
      <c r="P18" s="68">
        <f t="shared" si="6"/>
        <v>10</v>
      </c>
      <c r="Q18" s="68">
        <f t="shared" si="7"/>
        <v>1</v>
      </c>
      <c r="R18" s="68">
        <f t="shared" si="8"/>
        <v>0</v>
      </c>
      <c r="S18" s="68">
        <f t="shared" si="9"/>
        <v>0</v>
      </c>
      <c r="T18" s="69"/>
      <c r="U18" s="69"/>
    </row>
    <row r="19" spans="1:21" s="21" customFormat="1" ht="25.5">
      <c r="A19" s="118" t="s">
        <v>117</v>
      </c>
      <c r="B19" s="115" t="s">
        <v>12</v>
      </c>
      <c r="C19" s="120"/>
      <c r="D19" s="48" t="s">
        <v>31</v>
      </c>
      <c r="E19" s="49"/>
      <c r="F19" s="49"/>
      <c r="G19" s="49"/>
      <c r="H19" s="49"/>
      <c r="I19" s="191"/>
      <c r="J19" s="206"/>
      <c r="K19" s="30"/>
      <c r="L19" s="30"/>
      <c r="M19" s="215"/>
      <c r="N19" s="68">
        <f t="shared" si="4"/>
        <v>0</v>
      </c>
      <c r="O19" s="68">
        <f t="shared" si="5"/>
        <v>0</v>
      </c>
      <c r="P19" s="68">
        <f t="shared" si="6"/>
        <v>10</v>
      </c>
      <c r="Q19" s="68">
        <f t="shared" si="7"/>
        <v>1</v>
      </c>
      <c r="R19" s="68">
        <f t="shared" si="8"/>
        <v>0</v>
      </c>
      <c r="S19" s="68">
        <f t="shared" si="9"/>
        <v>0</v>
      </c>
      <c r="T19" s="69"/>
      <c r="U19" s="69"/>
    </row>
    <row r="20" spans="1:21" s="21" customFormat="1" ht="25.5">
      <c r="A20" s="118" t="s">
        <v>174</v>
      </c>
      <c r="B20" s="166" t="s">
        <v>16</v>
      </c>
      <c r="C20" s="167"/>
      <c r="D20" s="48" t="s">
        <v>31</v>
      </c>
      <c r="E20" s="49"/>
      <c r="F20" s="49"/>
      <c r="G20" s="49"/>
      <c r="H20" s="49"/>
      <c r="I20" s="191"/>
      <c r="J20" s="205"/>
      <c r="K20" s="29"/>
      <c r="L20" s="29"/>
      <c r="M20" s="215"/>
      <c r="N20" s="68">
        <f t="shared" si="4"/>
        <v>0</v>
      </c>
      <c r="O20" s="68">
        <f t="shared" si="5"/>
        <v>0</v>
      </c>
      <c r="P20" s="68">
        <f t="shared" si="6"/>
        <v>10</v>
      </c>
      <c r="Q20" s="68">
        <f t="shared" si="7"/>
        <v>1</v>
      </c>
      <c r="R20" s="68">
        <f t="shared" si="8"/>
        <v>0</v>
      </c>
      <c r="S20" s="68">
        <f t="shared" si="9"/>
        <v>0</v>
      </c>
      <c r="T20" s="69"/>
      <c r="U20" s="69"/>
    </row>
    <row r="21" spans="1:21">
      <c r="A21" s="118" t="s">
        <v>182</v>
      </c>
      <c r="B21" s="115" t="s">
        <v>13</v>
      </c>
      <c r="C21" s="124"/>
      <c r="D21" s="48" t="s">
        <v>31</v>
      </c>
      <c r="E21" s="48"/>
      <c r="F21" s="48"/>
      <c r="G21" s="48"/>
      <c r="H21" s="48"/>
      <c r="I21" s="191"/>
      <c r="J21" s="205"/>
      <c r="K21" s="30"/>
      <c r="L21" s="30"/>
      <c r="M21" s="215"/>
      <c r="N21" s="68">
        <f t="shared" si="4"/>
        <v>0</v>
      </c>
      <c r="O21" s="68">
        <f t="shared" si="5"/>
        <v>0</v>
      </c>
      <c r="P21" s="68">
        <f t="shared" si="6"/>
        <v>10</v>
      </c>
      <c r="Q21" s="68">
        <f t="shared" si="7"/>
        <v>1</v>
      </c>
      <c r="R21" s="68">
        <f t="shared" si="8"/>
        <v>0</v>
      </c>
      <c r="S21" s="68">
        <f t="shared" si="9"/>
        <v>0</v>
      </c>
      <c r="T21" s="67"/>
      <c r="U21" s="67"/>
    </row>
    <row r="22" spans="1:21" s="21" customFormat="1" ht="25.5">
      <c r="A22" s="114" t="s">
        <v>175</v>
      </c>
      <c r="B22" s="115" t="s">
        <v>14</v>
      </c>
      <c r="C22" s="116"/>
      <c r="D22" s="48" t="s">
        <v>31</v>
      </c>
      <c r="E22" s="48"/>
      <c r="F22" s="48"/>
      <c r="G22" s="48"/>
      <c r="H22" s="48"/>
      <c r="I22" s="191"/>
      <c r="J22" s="205"/>
      <c r="K22" s="29"/>
      <c r="L22" s="29"/>
      <c r="M22" s="215"/>
      <c r="N22" s="68">
        <f t="shared" si="4"/>
        <v>0</v>
      </c>
      <c r="O22" s="68">
        <f t="shared" si="5"/>
        <v>0</v>
      </c>
      <c r="P22" s="68">
        <f t="shared" si="6"/>
        <v>10</v>
      </c>
      <c r="Q22" s="68">
        <f t="shared" si="7"/>
        <v>1</v>
      </c>
      <c r="R22" s="68">
        <f t="shared" si="8"/>
        <v>0</v>
      </c>
      <c r="S22" s="68">
        <f t="shared" si="9"/>
        <v>0</v>
      </c>
      <c r="T22" s="69"/>
      <c r="U22" s="69"/>
    </row>
    <row r="23" spans="1:21" s="21" customFormat="1" ht="25.5">
      <c r="A23" s="118" t="s">
        <v>176</v>
      </c>
      <c r="B23" s="121" t="s">
        <v>15</v>
      </c>
      <c r="C23" s="123" t="s">
        <v>3</v>
      </c>
      <c r="D23" s="48" t="s">
        <v>31</v>
      </c>
      <c r="E23" s="48"/>
      <c r="F23" s="191"/>
      <c r="G23" s="191"/>
      <c r="H23" s="192"/>
      <c r="I23" s="48"/>
      <c r="J23" s="205"/>
      <c r="K23" s="29"/>
      <c r="L23" s="29"/>
      <c r="M23" s="215"/>
      <c r="N23" s="68">
        <f t="shared" si="4"/>
        <v>0</v>
      </c>
      <c r="O23" s="68">
        <f t="shared" si="5"/>
        <v>0</v>
      </c>
      <c r="P23" s="68">
        <f t="shared" si="6"/>
        <v>10</v>
      </c>
      <c r="Q23" s="68">
        <f t="shared" si="7"/>
        <v>1</v>
      </c>
      <c r="R23" s="68">
        <f t="shared" si="8"/>
        <v>0</v>
      </c>
      <c r="S23" s="68">
        <f t="shared" si="9"/>
        <v>0</v>
      </c>
      <c r="T23" s="69"/>
      <c r="U23" s="69"/>
    </row>
    <row r="24" spans="1:21">
      <c r="A24" s="114" t="s">
        <v>177</v>
      </c>
      <c r="B24" s="185" t="s">
        <v>17</v>
      </c>
      <c r="C24" s="123" t="s">
        <v>3</v>
      </c>
      <c r="D24" s="48" t="s">
        <v>31</v>
      </c>
      <c r="E24" s="48"/>
      <c r="F24" s="191"/>
      <c r="G24" s="191"/>
      <c r="H24" s="192"/>
      <c r="I24" s="48"/>
      <c r="J24" s="209"/>
      <c r="K24" s="29"/>
      <c r="L24" s="29"/>
      <c r="M24" s="215"/>
      <c r="N24" s="68">
        <f t="shared" si="4"/>
        <v>0</v>
      </c>
      <c r="O24" s="68">
        <f t="shared" si="5"/>
        <v>0</v>
      </c>
      <c r="P24" s="68">
        <f t="shared" si="6"/>
        <v>10</v>
      </c>
      <c r="Q24" s="68">
        <f t="shared" si="7"/>
        <v>1</v>
      </c>
      <c r="R24" s="68">
        <f t="shared" si="8"/>
        <v>0</v>
      </c>
      <c r="S24" s="68">
        <f t="shared" si="9"/>
        <v>0</v>
      </c>
      <c r="T24" s="67"/>
      <c r="U24" s="67"/>
    </row>
    <row r="25" spans="1:21">
      <c r="A25" s="114" t="s">
        <v>178</v>
      </c>
      <c r="B25" s="185" t="s">
        <v>81</v>
      </c>
      <c r="C25" s="190" t="s">
        <v>3</v>
      </c>
      <c r="D25" s="48" t="s">
        <v>31</v>
      </c>
      <c r="E25" s="48"/>
      <c r="F25" s="191"/>
      <c r="G25" s="191"/>
      <c r="H25" s="192"/>
      <c r="I25" s="48"/>
      <c r="J25" s="210"/>
      <c r="K25" s="29"/>
      <c r="L25" s="29"/>
      <c r="M25" s="215"/>
      <c r="N25" s="68">
        <f t="shared" si="4"/>
        <v>0</v>
      </c>
      <c r="O25" s="68">
        <f t="shared" si="5"/>
        <v>0</v>
      </c>
      <c r="P25" s="68">
        <f t="shared" si="6"/>
        <v>10</v>
      </c>
      <c r="Q25" s="68">
        <f t="shared" si="7"/>
        <v>1</v>
      </c>
      <c r="R25" s="68">
        <f t="shared" si="8"/>
        <v>0</v>
      </c>
      <c r="S25" s="68">
        <f t="shared" si="9"/>
        <v>0</v>
      </c>
      <c r="T25" s="67"/>
      <c r="U25" s="67"/>
    </row>
    <row r="26" spans="1:21" ht="25.5">
      <c r="A26" s="114" t="s">
        <v>119</v>
      </c>
      <c r="B26" s="185" t="s">
        <v>18</v>
      </c>
      <c r="C26" s="190" t="s">
        <v>3</v>
      </c>
      <c r="D26" s="48" t="s">
        <v>31</v>
      </c>
      <c r="E26" s="48"/>
      <c r="F26" s="191"/>
      <c r="G26" s="191"/>
      <c r="H26" s="192"/>
      <c r="I26" s="48"/>
      <c r="J26" s="210"/>
      <c r="K26" s="29"/>
      <c r="L26" s="29"/>
      <c r="M26" s="215"/>
      <c r="N26" s="68">
        <f t="shared" si="4"/>
        <v>0</v>
      </c>
      <c r="O26" s="68">
        <f t="shared" si="5"/>
        <v>0</v>
      </c>
      <c r="P26" s="68">
        <f t="shared" si="6"/>
        <v>10</v>
      </c>
      <c r="Q26" s="68">
        <f t="shared" si="7"/>
        <v>1</v>
      </c>
      <c r="R26" s="68">
        <f t="shared" si="8"/>
        <v>0</v>
      </c>
      <c r="S26" s="68">
        <f t="shared" si="9"/>
        <v>0</v>
      </c>
      <c r="T26" s="67"/>
      <c r="U26" s="67"/>
    </row>
    <row r="27" spans="1:21" ht="25.5">
      <c r="A27" s="114" t="s">
        <v>181</v>
      </c>
      <c r="B27" s="121" t="s">
        <v>88</v>
      </c>
      <c r="C27" s="182" t="s">
        <v>3</v>
      </c>
      <c r="D27" s="48" t="s">
        <v>31</v>
      </c>
      <c r="E27" s="48"/>
      <c r="F27" s="191"/>
      <c r="G27" s="191"/>
      <c r="H27" s="191"/>
      <c r="I27" s="48"/>
      <c r="J27" s="210"/>
      <c r="K27" s="29"/>
      <c r="L27" s="29"/>
      <c r="M27" s="215"/>
      <c r="N27" s="68">
        <f t="shared" si="4"/>
        <v>0</v>
      </c>
      <c r="O27" s="68">
        <f t="shared" si="5"/>
        <v>0</v>
      </c>
      <c r="P27" s="68">
        <f t="shared" si="6"/>
        <v>10</v>
      </c>
      <c r="Q27" s="68">
        <f t="shared" si="7"/>
        <v>1</v>
      </c>
      <c r="R27" s="68">
        <f t="shared" si="8"/>
        <v>0</v>
      </c>
      <c r="S27" s="68">
        <f t="shared" si="9"/>
        <v>0</v>
      </c>
      <c r="T27" s="67"/>
      <c r="U27" s="67"/>
    </row>
    <row r="28" spans="1:21">
      <c r="A28" s="125" t="s">
        <v>121</v>
      </c>
      <c r="B28" s="187" t="s">
        <v>20</v>
      </c>
      <c r="C28" s="188"/>
      <c r="D28" s="48" t="s">
        <v>31</v>
      </c>
      <c r="E28" s="48"/>
      <c r="F28" s="48"/>
      <c r="G28" s="48"/>
      <c r="H28" s="48"/>
      <c r="I28" s="191"/>
      <c r="J28" s="210"/>
      <c r="K28" s="29"/>
      <c r="L28" s="29"/>
      <c r="M28" s="215"/>
      <c r="N28" s="68">
        <f t="shared" si="4"/>
        <v>0</v>
      </c>
      <c r="O28" s="68">
        <f t="shared" si="5"/>
        <v>0</v>
      </c>
      <c r="P28" s="68">
        <f t="shared" si="6"/>
        <v>10</v>
      </c>
      <c r="Q28" s="68">
        <f t="shared" si="7"/>
        <v>1</v>
      </c>
      <c r="R28" s="68">
        <f t="shared" si="8"/>
        <v>0</v>
      </c>
      <c r="S28" s="68">
        <f t="shared" si="9"/>
        <v>0</v>
      </c>
      <c r="T28" s="67"/>
      <c r="U28" s="67"/>
    </row>
    <row r="29" spans="1:21">
      <c r="A29" s="114" t="s">
        <v>179</v>
      </c>
      <c r="B29" s="166" t="s">
        <v>21</v>
      </c>
      <c r="C29" s="189"/>
      <c r="D29" s="48" t="s">
        <v>31</v>
      </c>
      <c r="E29" s="48"/>
      <c r="F29" s="48"/>
      <c r="G29" s="48"/>
      <c r="H29" s="48"/>
      <c r="I29" s="191"/>
      <c r="J29" s="210"/>
      <c r="K29" s="31"/>
      <c r="L29" s="31"/>
      <c r="M29" s="215"/>
      <c r="N29" s="68">
        <f t="shared" si="4"/>
        <v>0</v>
      </c>
      <c r="O29" s="68">
        <f t="shared" si="5"/>
        <v>0</v>
      </c>
      <c r="P29" s="68">
        <f t="shared" si="6"/>
        <v>10</v>
      </c>
      <c r="Q29" s="68">
        <f t="shared" si="7"/>
        <v>1</v>
      </c>
      <c r="R29" s="68">
        <f t="shared" si="8"/>
        <v>0</v>
      </c>
      <c r="S29" s="68">
        <f t="shared" si="9"/>
        <v>0</v>
      </c>
      <c r="T29" s="67"/>
      <c r="U29" s="67"/>
    </row>
    <row r="30" spans="1:21" ht="25.5">
      <c r="A30" s="114" t="s">
        <v>180</v>
      </c>
      <c r="B30" s="185" t="s">
        <v>22</v>
      </c>
      <c r="C30" s="122" t="s">
        <v>3</v>
      </c>
      <c r="D30" s="48" t="s">
        <v>31</v>
      </c>
      <c r="E30" s="48"/>
      <c r="F30" s="191"/>
      <c r="G30" s="191"/>
      <c r="H30" s="191"/>
      <c r="I30" s="48"/>
      <c r="J30" s="210"/>
      <c r="K30" s="29"/>
      <c r="L30" s="29"/>
      <c r="M30" s="215"/>
      <c r="N30" s="68">
        <f t="shared" si="4"/>
        <v>0</v>
      </c>
      <c r="O30" s="68">
        <f t="shared" si="5"/>
        <v>0</v>
      </c>
      <c r="P30" s="68">
        <f t="shared" si="6"/>
        <v>10</v>
      </c>
      <c r="Q30" s="68">
        <f t="shared" si="7"/>
        <v>1</v>
      </c>
      <c r="R30" s="68">
        <f t="shared" si="8"/>
        <v>0</v>
      </c>
      <c r="S30" s="68">
        <f t="shared" si="9"/>
        <v>0</v>
      </c>
      <c r="T30" s="67"/>
      <c r="U30" s="67"/>
    </row>
    <row r="31" spans="1:21">
      <c r="A31" s="114" t="s">
        <v>122</v>
      </c>
      <c r="B31" s="115" t="s">
        <v>89</v>
      </c>
      <c r="C31" s="116"/>
      <c r="D31" s="48" t="s">
        <v>31</v>
      </c>
      <c r="E31" s="48"/>
      <c r="F31" s="48"/>
      <c r="G31" s="48"/>
      <c r="H31" s="48"/>
      <c r="I31" s="191"/>
      <c r="J31" s="211"/>
      <c r="K31" s="31"/>
      <c r="L31" s="31"/>
      <c r="M31" s="215"/>
      <c r="N31" s="68">
        <f t="shared" si="4"/>
        <v>0</v>
      </c>
      <c r="O31" s="68">
        <f t="shared" si="5"/>
        <v>0</v>
      </c>
      <c r="P31" s="68">
        <f t="shared" si="6"/>
        <v>10</v>
      </c>
      <c r="Q31" s="68">
        <f t="shared" si="7"/>
        <v>1</v>
      </c>
      <c r="R31" s="68">
        <f t="shared" si="8"/>
        <v>0</v>
      </c>
      <c r="S31" s="68">
        <f t="shared" si="9"/>
        <v>0</v>
      </c>
      <c r="T31" s="67"/>
      <c r="U31" s="67"/>
    </row>
    <row r="32" spans="1:21">
      <c r="A32" s="114" t="s">
        <v>123</v>
      </c>
      <c r="B32" s="115" t="s">
        <v>93</v>
      </c>
      <c r="C32" s="116"/>
      <c r="D32" s="48" t="s">
        <v>31</v>
      </c>
      <c r="E32" s="48"/>
      <c r="F32" s="48"/>
      <c r="G32" s="48"/>
      <c r="H32" s="48"/>
      <c r="I32" s="191"/>
      <c r="J32" s="210"/>
      <c r="K32" s="31"/>
      <c r="L32" s="31"/>
      <c r="M32" s="215"/>
      <c r="N32" s="68">
        <f t="shared" si="4"/>
        <v>0</v>
      </c>
      <c r="O32" s="68">
        <f t="shared" si="5"/>
        <v>0</v>
      </c>
      <c r="P32" s="68">
        <f t="shared" si="6"/>
        <v>10</v>
      </c>
      <c r="Q32" s="68">
        <f t="shared" si="7"/>
        <v>1</v>
      </c>
      <c r="R32" s="68">
        <f t="shared" si="8"/>
        <v>0</v>
      </c>
      <c r="S32" s="68">
        <f t="shared" si="9"/>
        <v>0</v>
      </c>
      <c r="T32" s="67"/>
      <c r="U32" s="67"/>
    </row>
    <row r="33" spans="1:22" ht="15" customHeight="1">
      <c r="A33" s="114" t="s">
        <v>96</v>
      </c>
      <c r="B33" s="115" t="s">
        <v>107</v>
      </c>
      <c r="C33" s="116"/>
      <c r="D33" s="48" t="s">
        <v>31</v>
      </c>
      <c r="E33" s="48"/>
      <c r="F33" s="48"/>
      <c r="G33" s="48"/>
      <c r="H33" s="48"/>
      <c r="I33" s="191"/>
      <c r="J33" s="210"/>
      <c r="K33" s="31"/>
      <c r="L33" s="31"/>
      <c r="M33" s="215"/>
      <c r="N33" s="68">
        <f t="shared" si="4"/>
        <v>0</v>
      </c>
      <c r="O33" s="68">
        <f t="shared" si="5"/>
        <v>0</v>
      </c>
      <c r="P33" s="68">
        <f t="shared" si="6"/>
        <v>10</v>
      </c>
      <c r="Q33" s="68">
        <f t="shared" si="7"/>
        <v>1</v>
      </c>
      <c r="R33" s="68">
        <f t="shared" si="8"/>
        <v>0</v>
      </c>
      <c r="S33" s="68">
        <f t="shared" si="9"/>
        <v>0</v>
      </c>
      <c r="T33" s="67"/>
      <c r="U33" s="67"/>
    </row>
    <row r="34" spans="1:22" ht="15" customHeight="1">
      <c r="A34" s="128"/>
      <c r="B34" s="266" t="s">
        <v>194</v>
      </c>
      <c r="C34" s="267"/>
      <c r="D34" s="129"/>
      <c r="E34" s="129"/>
      <c r="F34" s="130"/>
      <c r="G34" s="129"/>
      <c r="H34" s="130"/>
      <c r="I34" s="129"/>
      <c r="J34" s="129"/>
      <c r="K34" s="129"/>
      <c r="L34" s="131"/>
      <c r="M34" s="215"/>
      <c r="N34" s="68"/>
      <c r="O34" s="68"/>
      <c r="P34" s="68"/>
      <c r="Q34" s="68"/>
      <c r="R34" s="68"/>
      <c r="S34" s="68"/>
      <c r="T34" s="67"/>
      <c r="U34" s="67"/>
    </row>
    <row r="35" spans="1:22">
      <c r="A35" s="163" t="s">
        <v>128</v>
      </c>
      <c r="B35" s="164" t="s">
        <v>92</v>
      </c>
      <c r="C35" s="165"/>
      <c r="D35" s="46" t="s">
        <v>31</v>
      </c>
      <c r="E35" s="46"/>
      <c r="F35" s="46"/>
      <c r="G35" s="46"/>
      <c r="H35" s="46"/>
      <c r="I35" s="204"/>
      <c r="J35" s="206"/>
      <c r="K35" s="31"/>
      <c r="L35" s="31"/>
      <c r="M35" s="215"/>
      <c r="N35" s="68">
        <f t="shared" si="4"/>
        <v>0</v>
      </c>
      <c r="O35" s="68">
        <f t="shared" si="5"/>
        <v>0</v>
      </c>
      <c r="P35" s="68">
        <f t="shared" si="6"/>
        <v>10</v>
      </c>
      <c r="Q35" s="68">
        <f t="shared" si="7"/>
        <v>1</v>
      </c>
      <c r="R35" s="68">
        <f t="shared" si="8"/>
        <v>0</v>
      </c>
      <c r="S35" s="68">
        <f t="shared" si="9"/>
        <v>0</v>
      </c>
      <c r="T35" s="67"/>
      <c r="U35" s="67"/>
    </row>
    <row r="36" spans="1:22">
      <c r="A36" s="163" t="s">
        <v>129</v>
      </c>
      <c r="B36" s="115" t="s">
        <v>90</v>
      </c>
      <c r="C36" s="116"/>
      <c r="D36" s="48" t="s">
        <v>31</v>
      </c>
      <c r="E36" s="48"/>
      <c r="F36" s="48"/>
      <c r="G36" s="48"/>
      <c r="H36" s="48"/>
      <c r="I36" s="191"/>
      <c r="J36" s="205"/>
      <c r="K36" s="31"/>
      <c r="L36" s="31"/>
      <c r="M36" s="215"/>
      <c r="N36" s="68">
        <f t="shared" si="4"/>
        <v>0</v>
      </c>
      <c r="O36" s="68">
        <f t="shared" si="5"/>
        <v>0</v>
      </c>
      <c r="P36" s="68">
        <f t="shared" si="6"/>
        <v>10</v>
      </c>
      <c r="Q36" s="68">
        <f t="shared" si="7"/>
        <v>1</v>
      </c>
      <c r="R36" s="68">
        <f t="shared" si="8"/>
        <v>0</v>
      </c>
      <c r="S36" s="68">
        <f t="shared" si="9"/>
        <v>0</v>
      </c>
      <c r="T36" s="67"/>
      <c r="U36" s="67"/>
    </row>
    <row r="37" spans="1:22" ht="15.6" customHeight="1" thickBot="1">
      <c r="A37" s="100"/>
      <c r="B37" s="90"/>
      <c r="C37" s="104"/>
      <c r="D37" s="105"/>
      <c r="E37" s="105"/>
      <c r="F37" s="105"/>
      <c r="G37" s="105"/>
      <c r="H37" s="105"/>
      <c r="I37" s="105"/>
      <c r="J37" s="105"/>
      <c r="K37" s="84"/>
      <c r="L37" s="84"/>
      <c r="M37" s="215"/>
      <c r="N37" s="66"/>
      <c r="O37" s="66"/>
      <c r="P37" s="66"/>
      <c r="Q37" s="66"/>
      <c r="R37" s="66"/>
      <c r="S37" s="66"/>
      <c r="T37" s="67"/>
      <c r="U37" s="67"/>
      <c r="V37" s="24"/>
    </row>
    <row r="38" spans="1:22" ht="15.75" thickBot="1">
      <c r="A38" s="100"/>
      <c r="B38" s="285" t="s">
        <v>43</v>
      </c>
      <c r="C38" s="286"/>
      <c r="D38" s="286"/>
      <c r="E38" s="286"/>
      <c r="F38" s="287"/>
      <c r="G38" s="105"/>
      <c r="H38" s="328" t="s">
        <v>86</v>
      </c>
      <c r="I38" s="328"/>
      <c r="J38" s="328"/>
      <c r="K38" s="328"/>
      <c r="L38" s="328"/>
      <c r="M38" s="215"/>
      <c r="N38" s="33">
        <f>SUM(N15:N37)</f>
        <v>0</v>
      </c>
      <c r="O38" s="33">
        <f t="shared" ref="O38:S38" si="10">SUM(O15:O37)</f>
        <v>0</v>
      </c>
      <c r="P38" s="33">
        <f t="shared" si="10"/>
        <v>200</v>
      </c>
      <c r="Q38" s="33">
        <f t="shared" si="10"/>
        <v>20</v>
      </c>
      <c r="R38" s="33">
        <f t="shared" si="10"/>
        <v>0</v>
      </c>
      <c r="S38" s="33">
        <f t="shared" si="10"/>
        <v>0</v>
      </c>
      <c r="T38" s="67"/>
      <c r="U38" s="67"/>
      <c r="V38" s="24"/>
    </row>
    <row r="39" spans="1:22" s="23" customFormat="1">
      <c r="A39" s="53"/>
      <c r="B39" s="305" t="s">
        <v>36</v>
      </c>
      <c r="C39" s="305"/>
      <c r="D39" s="306">
        <f>COUNTA(D16:D36)</f>
        <v>20</v>
      </c>
      <c r="E39" s="306"/>
      <c r="F39" s="306"/>
      <c r="G39" s="105"/>
      <c r="H39" s="106"/>
      <c r="I39" s="106"/>
      <c r="J39" s="106"/>
      <c r="K39" s="84"/>
      <c r="L39" s="84"/>
      <c r="M39" s="215"/>
      <c r="N39" s="28"/>
      <c r="O39" s="28"/>
      <c r="P39" s="28"/>
      <c r="Q39" s="28"/>
      <c r="R39" s="33"/>
      <c r="S39" s="70"/>
      <c r="T39" s="70"/>
      <c r="U39" s="70"/>
      <c r="V39" s="25"/>
    </row>
    <row r="40" spans="1:22" s="23" customFormat="1">
      <c r="A40" s="54"/>
      <c r="B40" s="300" t="s">
        <v>37</v>
      </c>
      <c r="C40" s="300"/>
      <c r="D40" s="301">
        <f>COUNTA(E16:E36)</f>
        <v>0</v>
      </c>
      <c r="E40" s="301"/>
      <c r="F40" s="301"/>
      <c r="G40" s="105"/>
      <c r="H40" s="106"/>
      <c r="I40" s="106"/>
      <c r="J40" s="106"/>
      <c r="K40" s="84"/>
      <c r="L40" s="84"/>
      <c r="M40" s="216"/>
      <c r="N40" s="28"/>
      <c r="O40" s="28"/>
      <c r="P40" s="28"/>
      <c r="Q40" s="28"/>
      <c r="R40" s="33"/>
      <c r="S40" s="70"/>
      <c r="T40" s="70"/>
      <c r="U40" s="70"/>
      <c r="V40" s="25"/>
    </row>
    <row r="41" spans="1:22" s="23" customFormat="1">
      <c r="A41" s="54"/>
      <c r="B41" s="300" t="s">
        <v>38</v>
      </c>
      <c r="C41" s="300"/>
      <c r="D41" s="301">
        <f>COUNTA(F16:F36)</f>
        <v>0</v>
      </c>
      <c r="E41" s="301"/>
      <c r="F41" s="301"/>
      <c r="G41" s="105"/>
      <c r="H41" s="106"/>
      <c r="I41" s="106"/>
      <c r="J41" s="106"/>
      <c r="K41" s="108"/>
      <c r="L41" s="108"/>
      <c r="M41" s="217"/>
      <c r="N41" s="21"/>
      <c r="O41" s="28" t="s">
        <v>87</v>
      </c>
      <c r="P41" s="28">
        <f>COUNTA(H16:H36)</f>
        <v>0</v>
      </c>
      <c r="Q41" s="28"/>
      <c r="R41" s="33"/>
      <c r="S41" s="70"/>
      <c r="T41" s="70"/>
      <c r="U41" s="70"/>
      <c r="V41" s="25"/>
    </row>
    <row r="42" spans="1:22" s="23" customFormat="1">
      <c r="A42" s="54"/>
      <c r="B42" s="294" t="s">
        <v>39</v>
      </c>
      <c r="C42" s="294"/>
      <c r="D42" s="301">
        <f>COUNTA(G16:G36)</f>
        <v>0</v>
      </c>
      <c r="E42" s="301"/>
      <c r="F42" s="301"/>
      <c r="G42" s="105"/>
      <c r="H42" s="106"/>
      <c r="I42" s="106"/>
      <c r="J42" s="106"/>
      <c r="K42" s="104"/>
      <c r="L42" s="104"/>
      <c r="M42" s="218"/>
      <c r="N42" s="13"/>
      <c r="O42" s="28" t="s">
        <v>83</v>
      </c>
      <c r="P42" s="28">
        <f>COUNTA(I16:I36)</f>
        <v>0</v>
      </c>
      <c r="Q42" s="28"/>
      <c r="R42" s="33"/>
      <c r="S42" s="70"/>
      <c r="T42" s="70"/>
      <c r="U42" s="70"/>
    </row>
    <row r="43" spans="1:22" s="23" customFormat="1">
      <c r="A43" s="54"/>
      <c r="B43" s="294" t="s">
        <v>23</v>
      </c>
      <c r="C43" s="294"/>
      <c r="D43" s="301">
        <f>P42</f>
        <v>0</v>
      </c>
      <c r="E43" s="301"/>
      <c r="F43" s="301"/>
      <c r="G43" s="105"/>
      <c r="H43" s="106"/>
      <c r="I43" s="106"/>
      <c r="J43" s="106"/>
      <c r="K43" s="104"/>
      <c r="L43" s="104"/>
      <c r="M43" s="218"/>
      <c r="N43" s="13"/>
      <c r="O43" s="113" t="s">
        <v>82</v>
      </c>
      <c r="P43" s="28">
        <f>SUM(D39*10,D40*5,D41*(-10))</f>
        <v>200</v>
      </c>
      <c r="Q43" s="28"/>
      <c r="R43" s="33"/>
      <c r="S43" s="70"/>
      <c r="T43" s="70"/>
      <c r="U43" s="70"/>
    </row>
    <row r="44" spans="1:22" s="23" customFormat="1">
      <c r="A44" s="54"/>
      <c r="B44" s="300" t="s">
        <v>40</v>
      </c>
      <c r="C44" s="300"/>
      <c r="D44" s="304">
        <f>P43-(P43*P41*0.15)</f>
        <v>200</v>
      </c>
      <c r="E44" s="304"/>
      <c r="F44" s="304"/>
      <c r="G44" s="105"/>
      <c r="H44" s="106"/>
      <c r="I44" s="106"/>
      <c r="J44" s="106"/>
      <c r="K44" s="104"/>
      <c r="L44" s="104"/>
      <c r="M44" s="218"/>
      <c r="N44" s="13"/>
      <c r="O44" s="28"/>
      <c r="P44" s="28"/>
      <c r="Q44" s="28"/>
      <c r="R44" s="33"/>
      <c r="S44" s="71"/>
      <c r="T44" s="70"/>
      <c r="U44" s="70"/>
    </row>
    <row r="45" spans="1:22" s="23" customFormat="1">
      <c r="A45" s="54"/>
      <c r="B45" s="300" t="s">
        <v>24</v>
      </c>
      <c r="C45" s="300"/>
      <c r="D45" s="301">
        <f>P38</f>
        <v>200</v>
      </c>
      <c r="E45" s="301"/>
      <c r="F45" s="301"/>
      <c r="G45" s="105"/>
      <c r="H45" s="106"/>
      <c r="I45" s="106"/>
      <c r="J45" s="106"/>
      <c r="K45" s="107"/>
      <c r="L45" s="104"/>
      <c r="M45" s="218"/>
      <c r="N45" s="13"/>
      <c r="O45" s="28" t="s">
        <v>64</v>
      </c>
      <c r="P45" s="28">
        <f>D44/P38</f>
        <v>1</v>
      </c>
      <c r="Q45" s="28"/>
      <c r="R45" s="33"/>
      <c r="S45" s="66"/>
      <c r="T45" s="70"/>
      <c r="U45" s="70"/>
    </row>
    <row r="46" spans="1:22" s="23" customFormat="1">
      <c r="A46" s="54"/>
      <c r="B46" s="294" t="s">
        <v>25</v>
      </c>
      <c r="C46" s="294"/>
      <c r="D46" s="301">
        <f>Q38</f>
        <v>20</v>
      </c>
      <c r="E46" s="301"/>
      <c r="F46" s="301"/>
      <c r="G46" s="105"/>
      <c r="H46" s="106"/>
      <c r="I46" s="106"/>
      <c r="J46" s="106"/>
      <c r="K46" s="107"/>
      <c r="L46" s="104"/>
      <c r="M46" s="218"/>
      <c r="N46" s="13"/>
      <c r="Q46" s="28"/>
      <c r="R46" s="33"/>
      <c r="S46" s="66"/>
      <c r="T46" s="70"/>
      <c r="U46" s="70"/>
    </row>
    <row r="47" spans="1:22" s="23" customFormat="1" ht="15.75" customHeight="1" thickBot="1">
      <c r="A47" s="54"/>
      <c r="B47" s="302" t="s">
        <v>41</v>
      </c>
      <c r="C47" s="302"/>
      <c r="D47" s="263">
        <f>IF(OR(R38&gt;0,S38&gt;0),"chybí nebo chybná hodnota!",D44/P38)</f>
        <v>1</v>
      </c>
      <c r="E47" s="263"/>
      <c r="F47" s="263"/>
      <c r="G47" s="105"/>
      <c r="H47" s="107"/>
      <c r="I47" s="107"/>
      <c r="J47" s="34"/>
      <c r="K47" s="264"/>
      <c r="L47" s="265"/>
      <c r="M47" s="218"/>
      <c r="N47" s="71"/>
      <c r="O47" s="71"/>
      <c r="P47" s="71"/>
      <c r="Q47" s="71"/>
      <c r="R47" s="71"/>
      <c r="S47" s="71"/>
      <c r="T47" s="70"/>
      <c r="U47" s="70"/>
    </row>
    <row r="48" spans="1:22" ht="16.5" thickBot="1">
      <c r="A48" s="101"/>
      <c r="B48" s="295" t="s">
        <v>80</v>
      </c>
      <c r="C48" s="323"/>
      <c r="D48" s="276" t="str">
        <f>IF(AND(P45&gt;0.75,P42&lt;1),"VYHOVĚL","NEVYHOVĚL")</f>
        <v>VYHOVĚL</v>
      </c>
      <c r="E48" s="277"/>
      <c r="F48" s="278"/>
      <c r="G48" s="102"/>
      <c r="H48" s="102"/>
      <c r="I48" s="102"/>
      <c r="J48" s="79" t="s">
        <v>5</v>
      </c>
      <c r="K48" s="252" t="s">
        <v>55</v>
      </c>
      <c r="L48" s="252"/>
      <c r="M48" s="214"/>
      <c r="N48" s="66"/>
      <c r="O48" s="66"/>
      <c r="P48" s="66"/>
      <c r="Q48" s="66"/>
      <c r="R48" s="66"/>
      <c r="S48" s="66"/>
      <c r="T48" s="67"/>
      <c r="U48" s="67"/>
    </row>
    <row r="49" spans="1:21" ht="15" customHeight="1">
      <c r="A49" s="62"/>
      <c r="B49" s="64"/>
      <c r="C49" s="64"/>
      <c r="D49" s="63"/>
      <c r="E49" s="63"/>
      <c r="F49" s="63"/>
      <c r="G49" s="63"/>
      <c r="H49" s="63"/>
      <c r="I49" s="63"/>
      <c r="J49" s="102"/>
      <c r="K49" s="103"/>
      <c r="L49" s="103"/>
      <c r="M49" s="214"/>
      <c r="N49" s="66"/>
      <c r="O49" s="66"/>
      <c r="P49" s="66"/>
      <c r="Q49" s="66"/>
      <c r="R49" s="66"/>
      <c r="S49" s="66"/>
      <c r="T49" s="67"/>
      <c r="U49" s="67"/>
    </row>
    <row r="50" spans="1:21" ht="15" customHeight="1">
      <c r="A50" s="75"/>
      <c r="B50" s="76"/>
      <c r="C50" s="76"/>
      <c r="D50" s="77"/>
      <c r="E50" s="77"/>
      <c r="F50" s="77"/>
      <c r="G50" s="77"/>
      <c r="H50" s="77"/>
      <c r="I50" s="77"/>
      <c r="J50" s="74"/>
      <c r="K50" s="66"/>
      <c r="L50" s="66"/>
      <c r="M50" s="214"/>
      <c r="N50" s="66"/>
      <c r="O50" s="66"/>
      <c r="P50" s="66"/>
      <c r="Q50" s="66"/>
      <c r="R50" s="66"/>
      <c r="S50" s="66"/>
      <c r="T50" s="67"/>
      <c r="U50" s="67"/>
    </row>
    <row r="51" spans="1:21" ht="15" customHeight="1">
      <c r="A51" s="75"/>
      <c r="B51" s="76"/>
      <c r="C51" s="76"/>
      <c r="D51" s="77"/>
      <c r="E51" s="77"/>
      <c r="F51" s="77"/>
      <c r="G51" s="77"/>
      <c r="H51" s="77"/>
      <c r="I51" s="77"/>
      <c r="J51" s="74"/>
      <c r="K51" s="66"/>
      <c r="L51" s="66"/>
      <c r="M51" s="214"/>
      <c r="N51" s="66"/>
      <c r="O51" s="66"/>
      <c r="P51" s="66"/>
      <c r="Q51" s="66"/>
      <c r="R51" s="66"/>
      <c r="S51" s="66"/>
      <c r="T51" s="67"/>
      <c r="U51" s="67"/>
    </row>
    <row r="52" spans="1:21" ht="15" customHeight="1">
      <c r="A52" s="75"/>
      <c r="B52" s="76"/>
      <c r="C52" s="76"/>
      <c r="D52" s="77"/>
      <c r="E52" s="77"/>
      <c r="F52" s="77"/>
      <c r="G52" s="77"/>
      <c r="H52" s="77"/>
      <c r="I52" s="77"/>
      <c r="J52" s="74"/>
      <c r="K52" s="66"/>
      <c r="L52" s="66"/>
      <c r="M52" s="214"/>
      <c r="N52" s="66"/>
      <c r="O52" s="66"/>
      <c r="P52" s="66"/>
      <c r="Q52" s="66"/>
      <c r="R52" s="66"/>
      <c r="S52" s="66"/>
      <c r="T52" s="67"/>
      <c r="U52" s="67"/>
    </row>
    <row r="53" spans="1:21" ht="15" customHeight="1">
      <c r="A53" s="75"/>
      <c r="B53" s="66"/>
      <c r="C53" s="78"/>
      <c r="D53" s="72"/>
      <c r="E53" s="72"/>
      <c r="F53" s="77"/>
      <c r="G53" s="77"/>
      <c r="H53" s="77"/>
      <c r="I53" s="77"/>
      <c r="J53" s="74"/>
      <c r="K53" s="66"/>
      <c r="L53" s="66"/>
      <c r="M53" s="214"/>
      <c r="N53" s="66"/>
      <c r="O53" s="66"/>
      <c r="P53" s="66"/>
      <c r="Q53" s="66"/>
      <c r="R53" s="66"/>
      <c r="S53" s="66"/>
      <c r="T53" s="67"/>
      <c r="U53" s="67"/>
    </row>
    <row r="54" spans="1:21" ht="15" customHeight="1">
      <c r="A54" s="75"/>
      <c r="B54" s="66"/>
      <c r="C54" s="78"/>
      <c r="D54" s="72"/>
      <c r="E54" s="72"/>
      <c r="F54" s="77"/>
      <c r="G54" s="77"/>
      <c r="H54" s="77"/>
      <c r="I54" s="77"/>
      <c r="J54" s="74"/>
      <c r="K54" s="66"/>
      <c r="L54" s="66"/>
      <c r="M54" s="214"/>
      <c r="N54" s="66"/>
      <c r="O54" s="66"/>
      <c r="P54" s="66"/>
      <c r="Q54" s="66"/>
      <c r="R54" s="66"/>
      <c r="S54" s="66"/>
      <c r="T54" s="67"/>
      <c r="U54" s="67"/>
    </row>
    <row r="55" spans="1:21" ht="15" customHeight="1">
      <c r="A55" s="73"/>
      <c r="B55" s="66"/>
      <c r="C55" s="70"/>
      <c r="D55" s="74"/>
      <c r="E55" s="74"/>
      <c r="F55" s="74"/>
      <c r="G55" s="74"/>
      <c r="H55" s="74"/>
      <c r="I55" s="74"/>
      <c r="J55" s="74"/>
      <c r="K55" s="66"/>
      <c r="L55" s="66"/>
      <c r="M55" s="214"/>
      <c r="N55" s="66"/>
      <c r="O55" s="66"/>
      <c r="P55" s="66"/>
      <c r="Q55" s="66"/>
      <c r="R55" s="66"/>
      <c r="S55" s="66"/>
      <c r="T55" s="67"/>
      <c r="U55" s="67"/>
    </row>
    <row r="56" spans="1:21" ht="15" customHeight="1">
      <c r="A56" s="73"/>
      <c r="B56" s="66"/>
      <c r="C56" s="70"/>
      <c r="D56" s="74"/>
      <c r="E56" s="74"/>
      <c r="F56" s="74"/>
      <c r="G56" s="74"/>
      <c r="H56" s="74"/>
      <c r="I56" s="74"/>
      <c r="J56" s="74"/>
      <c r="K56" s="66"/>
      <c r="L56" s="66"/>
      <c r="M56" s="214"/>
      <c r="N56" s="66"/>
      <c r="O56" s="66"/>
      <c r="P56" s="66"/>
      <c r="Q56" s="66"/>
      <c r="R56" s="66"/>
      <c r="S56" s="66"/>
      <c r="T56" s="67"/>
      <c r="U56" s="67"/>
    </row>
    <row r="57" spans="1:21" ht="15" customHeight="1">
      <c r="A57" s="73"/>
      <c r="B57" s="66"/>
      <c r="C57" s="70"/>
      <c r="D57" s="74"/>
      <c r="E57" s="74"/>
      <c r="F57" s="74"/>
      <c r="G57" s="74"/>
      <c r="H57" s="74"/>
      <c r="I57" s="74"/>
      <c r="J57" s="74"/>
      <c r="K57" s="66"/>
      <c r="L57" s="66"/>
      <c r="M57" s="214"/>
      <c r="N57" s="66"/>
      <c r="O57" s="66"/>
      <c r="P57" s="66"/>
      <c r="Q57" s="66"/>
      <c r="R57" s="66"/>
      <c r="S57" s="66"/>
      <c r="T57" s="67"/>
      <c r="U57" s="67"/>
    </row>
    <row r="58" spans="1:21" ht="15" customHeight="1">
      <c r="A58" s="73"/>
      <c r="B58" s="66"/>
      <c r="C58" s="70"/>
      <c r="D58" s="74"/>
      <c r="E58" s="74"/>
      <c r="F58" s="74"/>
      <c r="G58" s="74"/>
      <c r="H58" s="74"/>
      <c r="I58" s="74"/>
      <c r="J58" s="74"/>
      <c r="K58" s="66"/>
      <c r="L58" s="66"/>
      <c r="M58" s="214"/>
      <c r="N58" s="66"/>
      <c r="O58" s="66"/>
      <c r="P58" s="66"/>
      <c r="Q58" s="66"/>
      <c r="R58" s="66"/>
      <c r="S58" s="66"/>
      <c r="T58" s="67"/>
      <c r="U58" s="67"/>
    </row>
    <row r="59" spans="1:21" ht="15" customHeight="1"/>
    <row r="60" spans="1:21" ht="15" customHeight="1"/>
    <row r="61" spans="1:21" ht="15" customHeight="1"/>
    <row r="62" spans="1:21" ht="15" customHeight="1"/>
    <row r="63" spans="1:21" ht="15" customHeight="1"/>
    <row r="64" spans="1:2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 algorithmName="SHA-512" hashValue="IO407+IeyyPY8QnIdEIB4YKg9a1/XUUD/eBj7zt79QKsmgqc4kmKuxiHPXLvYoR/7g/FhOhaQZqfJtRBP7S4CA==" saltValue="6GlJQLRVSPMbXePgbovx9g==" spinCount="100000" sheet="1" formatCells="0" formatColumns="0" formatRows="0" selectLockedCells="1"/>
  <protectedRanges>
    <protectedRange sqref="C3:D3 C4:F4 C5:I5 C6:F6 C7:I7 C9:F9 C10:L10 D11 F11" name="Oblast1_5"/>
    <protectedRange sqref="F31:H32 F16:H16 I18 F17 H17 D33:H33 J35 F19:H19 F21:H22 D16:E19 D20:H20 I30 D30:E32 D28:H29 I23:I27 D21:E27 K16:L33 J16:J30 J32:J33" name="Oblast1_2"/>
    <protectedRange sqref="K35:L36 J36" name="Oblast1_4"/>
    <protectedRange sqref="D35:H35" name="Oblast1_2_1"/>
    <protectedRange sqref="D36:H36" name="Oblast1_1_2"/>
  </protectedRanges>
  <mergeCells count="51">
    <mergeCell ref="I3:J3"/>
    <mergeCell ref="A1:A2"/>
    <mergeCell ref="D13:J13"/>
    <mergeCell ref="K13:L13"/>
    <mergeCell ref="B38:F38"/>
    <mergeCell ref="B14:C14"/>
    <mergeCell ref="H38:L38"/>
    <mergeCell ref="B1:K2"/>
    <mergeCell ref="C7:I7"/>
    <mergeCell ref="A8:B8"/>
    <mergeCell ref="A3:B3"/>
    <mergeCell ref="C3:D3"/>
    <mergeCell ref="F3:H3"/>
    <mergeCell ref="A4:B4"/>
    <mergeCell ref="C4:F4"/>
    <mergeCell ref="A5:B5"/>
    <mergeCell ref="B39:C39"/>
    <mergeCell ref="D39:F39"/>
    <mergeCell ref="B40:C40"/>
    <mergeCell ref="D40:F40"/>
    <mergeCell ref="B34:C34"/>
    <mergeCell ref="B41:C41"/>
    <mergeCell ref="D41:F41"/>
    <mergeCell ref="B42:C42"/>
    <mergeCell ref="D42:F42"/>
    <mergeCell ref="B43:C43"/>
    <mergeCell ref="D43:F43"/>
    <mergeCell ref="B44:C44"/>
    <mergeCell ref="D44:F44"/>
    <mergeCell ref="K47:L47"/>
    <mergeCell ref="K48:L48"/>
    <mergeCell ref="B48:C48"/>
    <mergeCell ref="D48:F48"/>
    <mergeCell ref="B45:C45"/>
    <mergeCell ref="D45:F45"/>
    <mergeCell ref="B46:C46"/>
    <mergeCell ref="D46:F46"/>
    <mergeCell ref="B47:C47"/>
    <mergeCell ref="D47:F47"/>
    <mergeCell ref="I4:J4"/>
    <mergeCell ref="A11:B11"/>
    <mergeCell ref="G4:H4"/>
    <mergeCell ref="A9:B9"/>
    <mergeCell ref="C8:I8"/>
    <mergeCell ref="C9:F9"/>
    <mergeCell ref="A10:B10"/>
    <mergeCell ref="C10:L10"/>
    <mergeCell ref="A6:B6"/>
    <mergeCell ref="C6:F6"/>
    <mergeCell ref="A7:B7"/>
    <mergeCell ref="C5:J5"/>
  </mergeCells>
  <printOptions horizontalCentered="1"/>
  <pageMargins left="0.23622047244094499" right="0.23622047244094499" top="0.35433070866141703" bottom="0.35433070866141703" header="0.31496062992126" footer="0.31496062992126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A1 výroba a obchod s krmivem</vt:lpstr>
      <vt:lpstr>A2 Zemedelstvi,zvirata</vt:lpstr>
      <vt:lpstr>A3 logistika-doprava,skladovani</vt:lpstr>
      <vt:lpstr>A4 - zpracování,úprava</vt:lpstr>
      <vt:lpstr>'A1 výroba a obchod s krmivem'!Oblast_tisku</vt:lpstr>
      <vt:lpstr>'A2 Zemedelstvi,zvirata'!Oblast_tisku</vt:lpstr>
      <vt:lpstr>'A3 logistika-doprava,skladovani'!Oblast_tisku</vt:lpstr>
      <vt:lpstr>'A4 - zpracování,úprava'!Oblast_tisku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Neumann</dc:creator>
  <cp:lastModifiedBy>Jakub Neumann</cp:lastModifiedBy>
  <cp:lastPrinted>2021-11-18T11:44:44Z</cp:lastPrinted>
  <dcterms:created xsi:type="dcterms:W3CDTF">2013-02-06T13:34:57Z</dcterms:created>
  <dcterms:modified xsi:type="dcterms:W3CDTF">2021-11-23T12:35:33Z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81e17323-eb98-4c50-a719-83c2a45894cb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